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85" windowWidth="14805" windowHeight="693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H101" i="1" l="1"/>
  <c r="G101" i="1"/>
  <c r="I105" i="1"/>
  <c r="H105" i="1"/>
  <c r="I104" i="1"/>
  <c r="H104" i="1"/>
  <c r="I103" i="1"/>
  <c r="H103" i="1"/>
  <c r="I102" i="1"/>
  <c r="H102" i="1"/>
  <c r="F105" i="1"/>
  <c r="F104" i="1"/>
  <c r="F101" i="1" s="1"/>
  <c r="F103" i="1"/>
  <c r="F102" i="1"/>
  <c r="E101" i="1"/>
  <c r="E105" i="1"/>
  <c r="E104" i="1"/>
  <c r="E103" i="1"/>
  <c r="E102" i="1"/>
  <c r="G32" i="1" l="1"/>
  <c r="G31" i="1"/>
  <c r="F32" i="1"/>
  <c r="F31" i="1"/>
  <c r="E31" i="1"/>
  <c r="E32" i="1"/>
  <c r="I28" i="1"/>
  <c r="H28" i="1"/>
  <c r="I27" i="1"/>
  <c r="H27" i="1"/>
  <c r="I26" i="1"/>
  <c r="H26" i="1"/>
  <c r="I25" i="1"/>
  <c r="H25" i="1"/>
  <c r="G24" i="1"/>
  <c r="F24" i="1"/>
  <c r="E24" i="1"/>
  <c r="I24" i="1" l="1"/>
  <c r="H24" i="1"/>
  <c r="F88" i="1"/>
  <c r="F66" i="1"/>
  <c r="G97" i="1" l="1"/>
  <c r="G98" i="1"/>
  <c r="G99" i="1"/>
  <c r="G81" i="1"/>
  <c r="F99" i="1" l="1"/>
  <c r="F98" i="1"/>
  <c r="F97" i="1"/>
  <c r="E99" i="1"/>
  <c r="E98" i="1"/>
  <c r="G109" i="1" l="1"/>
  <c r="F109" i="1"/>
  <c r="G108" i="1"/>
  <c r="F108" i="1"/>
  <c r="E108" i="1"/>
  <c r="E109" i="1"/>
  <c r="F61" i="1"/>
  <c r="G59" i="1"/>
  <c r="F59" i="1"/>
  <c r="G58" i="1"/>
  <c r="F58" i="1"/>
  <c r="G57" i="1"/>
  <c r="F57" i="1"/>
  <c r="G56" i="1"/>
  <c r="F56" i="1"/>
  <c r="E58" i="1"/>
  <c r="E57" i="1"/>
  <c r="I54" i="1"/>
  <c r="H54" i="1"/>
  <c r="I53" i="1"/>
  <c r="H53" i="1"/>
  <c r="I52" i="1"/>
  <c r="H52" i="1"/>
  <c r="I51" i="1"/>
  <c r="H51" i="1"/>
  <c r="G50" i="1"/>
  <c r="F50" i="1"/>
  <c r="E50" i="1"/>
  <c r="I50" i="1" l="1"/>
  <c r="H50" i="1"/>
  <c r="E112" i="1"/>
  <c r="E123" i="1"/>
  <c r="E121" i="1" s="1"/>
  <c r="E119" i="1" l="1"/>
  <c r="E118" i="1"/>
  <c r="E117" i="1"/>
  <c r="G117" i="1"/>
  <c r="I125" i="1" l="1"/>
  <c r="H125" i="1"/>
  <c r="I124" i="1"/>
  <c r="H124" i="1"/>
  <c r="I122" i="1"/>
  <c r="H122" i="1"/>
  <c r="I120" i="1"/>
  <c r="H120" i="1"/>
  <c r="I115" i="1"/>
  <c r="H115" i="1"/>
  <c r="I100" i="1"/>
  <c r="H100" i="1"/>
  <c r="I85" i="1"/>
  <c r="H85" i="1"/>
  <c r="I84" i="1"/>
  <c r="H84" i="1"/>
  <c r="I83" i="1"/>
  <c r="H83" i="1"/>
  <c r="I82" i="1"/>
  <c r="H82" i="1"/>
  <c r="E81" i="1"/>
  <c r="I80" i="1"/>
  <c r="H80" i="1"/>
  <c r="I79" i="1"/>
  <c r="H79" i="1"/>
  <c r="I78" i="1"/>
  <c r="H78" i="1"/>
  <c r="I77" i="1"/>
  <c r="H77" i="1"/>
  <c r="E76" i="1"/>
  <c r="I75" i="1"/>
  <c r="H75" i="1"/>
  <c r="I74" i="1"/>
  <c r="H74" i="1"/>
  <c r="I73" i="1"/>
  <c r="H73" i="1"/>
  <c r="I72" i="1"/>
  <c r="H72" i="1"/>
  <c r="I65" i="1"/>
  <c r="H65" i="1"/>
  <c r="I64" i="1"/>
  <c r="H64" i="1"/>
  <c r="I63" i="1"/>
  <c r="H63" i="1"/>
  <c r="I62" i="1"/>
  <c r="H62" i="1"/>
  <c r="E71" i="1"/>
  <c r="E116" i="1" s="1"/>
  <c r="I70" i="1"/>
  <c r="H70" i="1"/>
  <c r="I69" i="1"/>
  <c r="H69" i="1"/>
  <c r="I68" i="1"/>
  <c r="H68" i="1"/>
  <c r="I67" i="1"/>
  <c r="H67" i="1"/>
  <c r="E66" i="1"/>
  <c r="E61" i="1"/>
  <c r="E59" i="1"/>
  <c r="E56" i="1"/>
  <c r="E45" i="1"/>
  <c r="E40" i="1"/>
  <c r="H49" i="1"/>
  <c r="H48" i="1"/>
  <c r="H47" i="1"/>
  <c r="H46" i="1"/>
  <c r="H44" i="1"/>
  <c r="H43" i="1"/>
  <c r="H42" i="1"/>
  <c r="H41" i="1"/>
  <c r="H39" i="1"/>
  <c r="H38" i="1"/>
  <c r="H37" i="1"/>
  <c r="H36" i="1"/>
  <c r="I49" i="1"/>
  <c r="I48" i="1"/>
  <c r="I47" i="1"/>
  <c r="I46" i="1"/>
  <c r="I44" i="1"/>
  <c r="I43" i="1"/>
  <c r="I42" i="1"/>
  <c r="I41" i="1"/>
  <c r="I39" i="1"/>
  <c r="I38" i="1"/>
  <c r="I37" i="1"/>
  <c r="I36" i="1"/>
  <c r="E35" i="1"/>
  <c r="H23" i="1"/>
  <c r="H22" i="1"/>
  <c r="H21" i="1"/>
  <c r="H20" i="1"/>
  <c r="H18" i="1"/>
  <c r="H17" i="1"/>
  <c r="H16" i="1"/>
  <c r="H15" i="1"/>
  <c r="I23" i="1"/>
  <c r="I22" i="1"/>
  <c r="I21" i="1"/>
  <c r="I20" i="1"/>
  <c r="I18" i="1"/>
  <c r="I17" i="1"/>
  <c r="I16" i="1"/>
  <c r="I15" i="1"/>
  <c r="E19" i="1"/>
  <c r="E14" i="1"/>
  <c r="H109" i="1" l="1"/>
  <c r="E96" i="1"/>
  <c r="H108" i="1"/>
  <c r="H57" i="1"/>
  <c r="E55" i="1"/>
  <c r="H58" i="1"/>
  <c r="H59" i="1"/>
  <c r="H56" i="1"/>
  <c r="H98" i="1" l="1"/>
  <c r="I98" i="1"/>
  <c r="I97" i="1"/>
  <c r="H97" i="1"/>
  <c r="I99" i="1"/>
  <c r="H99" i="1"/>
  <c r="G107" i="1"/>
  <c r="F107" i="1"/>
  <c r="G112" i="1"/>
  <c r="F112" i="1"/>
  <c r="I107" i="1" l="1"/>
  <c r="H107" i="1"/>
  <c r="I109" i="1"/>
  <c r="I112" i="1"/>
  <c r="H112" i="1"/>
  <c r="I108" i="1"/>
  <c r="F81" i="1"/>
  <c r="G45" i="1"/>
  <c r="F45" i="1"/>
  <c r="G40" i="1"/>
  <c r="F40" i="1"/>
  <c r="F113" i="1"/>
  <c r="G113" i="1" l="1"/>
  <c r="I113" i="1" s="1"/>
  <c r="H31" i="1"/>
  <c r="I31" i="1"/>
  <c r="I81" i="1"/>
  <c r="H81" i="1"/>
  <c r="H40" i="1"/>
  <c r="I40" i="1"/>
  <c r="H45" i="1"/>
  <c r="I45" i="1"/>
  <c r="E97" i="1"/>
  <c r="E107" i="1"/>
  <c r="G76" i="1"/>
  <c r="H113" i="1" l="1"/>
  <c r="G110" i="1"/>
  <c r="F110" i="1"/>
  <c r="F106" i="1" s="1"/>
  <c r="G90" i="1"/>
  <c r="F90" i="1"/>
  <c r="G89" i="1"/>
  <c r="F89" i="1"/>
  <c r="G88" i="1"/>
  <c r="G87" i="1"/>
  <c r="F87" i="1"/>
  <c r="G66" i="1"/>
  <c r="F114" i="1"/>
  <c r="G30" i="1"/>
  <c r="F30" i="1"/>
  <c r="G33" i="1"/>
  <c r="F33" i="1"/>
  <c r="E33" i="1"/>
  <c r="E30" i="1"/>
  <c r="G19" i="1"/>
  <c r="F19" i="1"/>
  <c r="G14" i="1"/>
  <c r="F14" i="1"/>
  <c r="I33" i="1" l="1"/>
  <c r="H33" i="1"/>
  <c r="G114" i="1"/>
  <c r="I114" i="1" s="1"/>
  <c r="H32" i="1"/>
  <c r="I32" i="1"/>
  <c r="H19" i="1"/>
  <c r="I19" i="1"/>
  <c r="I56" i="1"/>
  <c r="H66" i="1"/>
  <c r="I66" i="1"/>
  <c r="I88" i="1"/>
  <c r="H88" i="1"/>
  <c r="I90" i="1"/>
  <c r="H90" i="1"/>
  <c r="I14" i="1"/>
  <c r="H14" i="1"/>
  <c r="I30" i="1"/>
  <c r="H30" i="1"/>
  <c r="I59" i="1"/>
  <c r="I87" i="1"/>
  <c r="H87" i="1"/>
  <c r="I89" i="1"/>
  <c r="H89" i="1"/>
  <c r="I110" i="1"/>
  <c r="H110" i="1"/>
  <c r="I58" i="1"/>
  <c r="I57" i="1"/>
  <c r="F93" i="1"/>
  <c r="G93" i="1"/>
  <c r="G92" i="1"/>
  <c r="F95" i="1"/>
  <c r="G95" i="1"/>
  <c r="G106" i="1"/>
  <c r="F94" i="1"/>
  <c r="E110" i="1"/>
  <c r="F92" i="1"/>
  <c r="E90" i="1"/>
  <c r="E114" i="1"/>
  <c r="E113" i="1"/>
  <c r="F29" i="1"/>
  <c r="G29" i="1"/>
  <c r="G119" i="1"/>
  <c r="G118" i="1"/>
  <c r="F117" i="1"/>
  <c r="F118" i="1"/>
  <c r="F119" i="1"/>
  <c r="G123" i="1"/>
  <c r="F123" i="1"/>
  <c r="F76" i="1"/>
  <c r="G71" i="1"/>
  <c r="F71" i="1"/>
  <c r="G61" i="1"/>
  <c r="F96" i="1" l="1"/>
  <c r="G96" i="1"/>
  <c r="H114" i="1"/>
  <c r="E111" i="1"/>
  <c r="I29" i="1"/>
  <c r="H29" i="1"/>
  <c r="I61" i="1"/>
  <c r="H61" i="1"/>
  <c r="I71" i="1"/>
  <c r="H71" i="1"/>
  <c r="H76" i="1"/>
  <c r="I76" i="1"/>
  <c r="I118" i="1"/>
  <c r="H118" i="1"/>
  <c r="I106" i="1"/>
  <c r="H106" i="1"/>
  <c r="G121" i="1"/>
  <c r="I123" i="1"/>
  <c r="H123" i="1"/>
  <c r="I117" i="1"/>
  <c r="H117" i="1"/>
  <c r="I95" i="1"/>
  <c r="H95" i="1"/>
  <c r="H92" i="1"/>
  <c r="I92" i="1"/>
  <c r="I93" i="1"/>
  <c r="H93" i="1"/>
  <c r="I119" i="1"/>
  <c r="H119" i="1"/>
  <c r="F116" i="1"/>
  <c r="F121" i="1"/>
  <c r="G116" i="1"/>
  <c r="E29" i="1"/>
  <c r="E95" i="1"/>
  <c r="F86" i="1"/>
  <c r="G86" i="1"/>
  <c r="E87" i="1"/>
  <c r="G94" i="1"/>
  <c r="I86" i="1" l="1"/>
  <c r="H86" i="1"/>
  <c r="I116" i="1"/>
  <c r="H116" i="1"/>
  <c r="I121" i="1"/>
  <c r="H121" i="1"/>
  <c r="H94" i="1"/>
  <c r="I94" i="1"/>
  <c r="I96" i="1"/>
  <c r="H96" i="1"/>
  <c r="G111" i="1"/>
  <c r="F111" i="1"/>
  <c r="E92" i="1"/>
  <c r="I111" i="1" l="1"/>
  <c r="H111" i="1"/>
  <c r="E88" i="1"/>
  <c r="E93" i="1" s="1"/>
  <c r="E89" i="1"/>
  <c r="E94" i="1" l="1"/>
  <c r="E86" i="1"/>
  <c r="E106" i="1"/>
  <c r="E91" i="1" l="1"/>
  <c r="G35" i="1"/>
  <c r="G55" i="1" s="1"/>
  <c r="F35" i="1" l="1"/>
  <c r="I35" i="1" l="1"/>
  <c r="F55" i="1"/>
  <c r="G91" i="1"/>
  <c r="H35" i="1"/>
  <c r="H55" i="1" s="1"/>
  <c r="F91" i="1" l="1"/>
  <c r="I55" i="1"/>
  <c r="I101" i="1" l="1"/>
  <c r="H91" i="1"/>
  <c r="I91" i="1"/>
</calcChain>
</file>

<file path=xl/sharedStrings.xml><?xml version="1.0" encoding="utf-8"?>
<sst xmlns="http://schemas.openxmlformats.org/spreadsheetml/2006/main" count="220" uniqueCount="90">
  <si>
    <t>всего</t>
  </si>
  <si>
    <t>федеральный бюджет</t>
  </si>
  <si>
    <t>бюджет автономного округа</t>
  </si>
  <si>
    <t>местный бюджет</t>
  </si>
  <si>
    <t>ДМСиГ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</si>
  <si>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</si>
  <si>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</si>
  <si>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</si>
  <si>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</si>
  <si>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Инвестиции в объекты муниципальной собственности</t>
  </si>
  <si>
    <t>иные внебюджетные источники</t>
  </si>
  <si>
    <t>2.1</t>
  </si>
  <si>
    <t>2.2</t>
  </si>
  <si>
    <t>3.1</t>
  </si>
  <si>
    <t>3.2</t>
  </si>
  <si>
    <t>3.4</t>
  </si>
  <si>
    <t>3.5</t>
  </si>
  <si>
    <t>2.3</t>
  </si>
  <si>
    <t xml:space="preserve">федеральный бюджет </t>
  </si>
  <si>
    <t>1.1</t>
  </si>
  <si>
    <t>1.2</t>
  </si>
  <si>
    <t>3.3</t>
  </si>
  <si>
    <t>Подпрограмма 2 "Содействие развитию жилищного строительства"</t>
  </si>
  <si>
    <t xml:space="preserve"> </t>
  </si>
  <si>
    <t xml:space="preserve"> ДМСиГ</t>
  </si>
  <si>
    <t>Итого по подпрограмме 2</t>
  </si>
  <si>
    <t>Улучшение жилищных условий ветеранов Великой Отечественной войны (2,6)</t>
  </si>
  <si>
    <t>Подготовка территорий для индивидуального жилищного строительства в целях обеспечения земельными участками отдельных категорий граждан (1,2,12)</t>
  </si>
  <si>
    <t>Обеспечение деятельности по предоставлению финансовой поддержки на приобретение жилья отдельными категориями граждан (2)</t>
  </si>
  <si>
    <t>Источники финансирования</t>
  </si>
  <si>
    <t>Подпрограмма 1 "Содйствие развитию градостроительной деятельности"</t>
  </si>
  <si>
    <t>иные источники финансирования</t>
  </si>
  <si>
    <t>Итого по подпрограмме 3</t>
  </si>
  <si>
    <r>
      <t xml:space="preserve">ответсветннный исполнитель / соисполинитель </t>
    </r>
    <r>
      <rPr>
        <sz val="10"/>
        <color theme="1"/>
        <rFont val="Times New Roman"/>
        <family val="1"/>
        <charset val="204"/>
      </rPr>
      <t>(наименование органа или структурного подразделения, учреждения)</t>
    </r>
  </si>
  <si>
    <t xml:space="preserve">УБУиО </t>
  </si>
  <si>
    <t>УЖП</t>
  </si>
  <si>
    <t>ООиП</t>
  </si>
  <si>
    <t>Прочие расходы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</si>
  <si>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</si>
  <si>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</si>
  <si>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</si>
  <si>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Абсолютное значение</t>
  </si>
  <si>
    <t>Относительное значение, %</t>
  </si>
  <si>
    <t>(гр.7- гр.6)</t>
  </si>
  <si>
    <t>(гр.7/ гр.6*100%)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</si>
  <si>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</si>
  <si>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</si>
  <si>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</si>
  <si>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</si>
  <si>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</si>
  <si>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Развитие жилищной сферы</t>
  </si>
  <si>
    <t>Управление жилищной политики администрации города Югорска</t>
  </si>
  <si>
    <t>(ответственный исполнитель)</t>
  </si>
  <si>
    <t>Управление жилищной политики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</si>
  <si>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</si>
  <si>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</si>
  <si>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</si>
  <si>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</si>
  <si>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>Департамент муниципальной собственности и градостроительства</t>
  </si>
  <si>
    <t>И.К. Каушкина</t>
  </si>
  <si>
    <t>5-00-18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</si>
  <si>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</si>
  <si>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(ответственный исполнитель)                                 (ФИО руководителя)                  (подпись)                                  (ФИО исполнителя, ответственного за составление формы)                                                         (подпись)                                                                (телефон)</t>
  </si>
  <si>
    <t xml:space="preserve">               (соисполнитель )                                                    (ФИО руководителя)           (подпись)                                       (ФИО исполнителя, ответственного за составление формы)                                                           (подпись)                                                             (телефон)  </t>
  </si>
  <si>
    <t>2.4</t>
  </si>
  <si>
    <t>Участие в реализации регионального проекта "Обеспечение устойчевого сокращения непригодного для проживания жилищного фонда" (1,2,4,12,13,14,15)</t>
  </si>
  <si>
    <t>Предоставление субсидий молодым семьям на улучшение жилищных условий  (2,5)</t>
  </si>
  <si>
    <t>Приобретение жилых помещений для детей-сирот и детей, оставшихся без попечения родителей, лиц из числа детей-сирот и детей, оставшихся без попечения родителей (2,10)</t>
  </si>
  <si>
    <t>Корректировка градостроительной документации, связанная с изменениями градостроительного законодательства (1,3,4)</t>
  </si>
  <si>
    <t>Участие в  конкурсе «Архитектура города будущего – Югры – 2050»(1)</t>
  </si>
  <si>
    <t>Подпрограмма 3 "Обеспечение мерами государственной поддержки по улучшению жилищных условий отдельных категорий граждан"</t>
  </si>
  <si>
    <t>Финансирование мероприятия запланировано с 2023 года</t>
  </si>
  <si>
    <t>по  состоянию на 30 марта 2020 года</t>
  </si>
  <si>
    <t xml:space="preserve">Участие в реализации портфеля проектов «Получение разрешения на строительство и территориальное планирование»
(1,3,4,16)
</t>
  </si>
  <si>
    <t>Стимулирование развития жилищного строительства (1,4,16)</t>
  </si>
  <si>
    <t xml:space="preserve">Реализация муниципального
проекта «Стимулирование индивидуального жилищного строительства»
(1,2,16)
</t>
  </si>
  <si>
    <t>Приобретение жилых помещений (1,2,4,7,8,9,12,13,14,15,16)</t>
  </si>
  <si>
    <t xml:space="preserve">Соисполнитель 3:      </t>
  </si>
  <si>
    <t xml:space="preserve">Соисполнитель 2:    </t>
  </si>
  <si>
    <t xml:space="preserve">Соисполнитель 1:                                                                                             </t>
  </si>
  <si>
    <t xml:space="preserve">Ответственный исполнитель: </t>
  </si>
  <si>
    <t>С.Д. Голин</t>
  </si>
  <si>
    <t>Мероприятие реализовано в 2019 году.</t>
  </si>
  <si>
    <t xml:space="preserve"> Заключено Соглашение 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жилищных отношений на 2020 год  на  общую сумму 76 809,6 тыс. руб., из них: 71 432,9 тыс. руб. окружной бюджет и 5 376,7 тыс. руб. городской бюджет. Запланировано приобрести 25 жилых помещений. Остались неисполненными обязательства Застройщика ООО "Профи сервис" по передаче 63 жилых помещений по МК, заключенным в 2018 году со сроком исполнения МК -  декабрь 2019 года и не исполнены обязательства застройщика ООО "Инвестиционная компания "Уралгазстрой" по передаче 22 жил. помещений (ул. Студенческая,16/1) по МК, заключенным в 2018 году со сроком исполнения МК декабрь 2018 года и обязательств по оплате  МК на денежнную сумму в размере 7 316,0 тыс. руб., из них: 6 803,9 тыс. руб. окр. бюджет и 512,1 тыс. руб. гор. бюджет.</t>
  </si>
  <si>
    <t xml:space="preserve">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в 2020 году средств федерального бюджета, бюджета Ханты-Мансийского автономного округа-Югры бюджету муниципального образования город Югорск на финансирование подпрограммы "Обеспечение жильем молодых семей" в соответствии с федеральной целевой программой "Жилище" на 2015-2020 годы.                           Запланировано обеспечить субсидиями - 3 молодые семьи. </t>
  </si>
  <si>
    <t>Запланировано предоставление 1 субсидии члену семьи погибшего (умершего) ветерана ВОВ.</t>
  </si>
  <si>
    <t>Запланировано приобретение канцелярские принадлежности для муниципальных нужд.</t>
  </si>
  <si>
    <t>После заключения соглашения с Департаментом строительства Ханты-Мансийского автономного округа - Югры будут внесены изменения в генеральный план города Югорска.</t>
  </si>
  <si>
    <t>Дата составления отчета 10.04.2019</t>
  </si>
  <si>
    <t xml:space="preserve"> Запланировано приобретение 7 жилых помещений.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</si>
</sst>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2628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7" fillId="0" borderId="0" xfId="0" applyFont="1"/>
    <xf numFmtId="0" fontId="8" fillId="0" borderId="6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0" fillId="0" borderId="14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4" fillId="0" borderId="14" xfId="0" applyFont="1" applyFill="1" applyBorder="1"/>
    <xf numFmtId="0" fontId="4" fillId="0" borderId="0" xfId="0" applyFont="1" applyFill="1"/>
    <xf numFmtId="0" fontId="14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/>
    <xf numFmtId="164" fontId="4" fillId="0" borderId="0" xfId="0" applyNumberFormat="1" applyFont="1" applyAlignment="1">
      <alignment vertical="center"/>
    </xf>
    <xf numFmtId="164" fontId="4" fillId="0" borderId="0" xfId="0" applyNumberFormat="1" applyFont="1"/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/>
    <xf numFmtId="0" fontId="4" fillId="2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2" fillId="0" borderId="5" xfId="0" applyFont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8" xfId="0" applyFont="1" applyBorder="1" applyAlignment="1">
      <alignment wrapText="1"/>
    </xf>
    <xf numFmtId="0" fontId="0" fillId="0" borderId="19" xfId="0" applyFont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4"/>
  <sheetViews>
    <sheetView tabSelected="1" topLeftCell="B1" zoomScaleNormal="100" workbookViewId="0">
      <pane ySplit="11" topLeftCell="A76" activePane="bottomLeft" state="frozen"/>
      <selection pane="bottomLeft" activeCell="J71" sqref="J71:J75"/>
    </sheetView>
  </sheetViews>
  <sheetFormatPr defaultRowHeight="15" x14ac:dyDescent="0.25"/>
  <cols>
    <col min="1" max="1" width="12.140625" style="1" customWidth="1"/>
    <col min="2" max="2" width="43" style="1" customWidth="1"/>
    <col min="3" max="3" width="19.28515625" style="1" customWidth="1"/>
    <col min="4" max="4" width="30.85546875" style="1" customWidth="1"/>
    <col min="5" max="5" width="21.7109375" style="1" customWidth="1"/>
    <col min="6" max="6" width="20.42578125" style="49" customWidth="1"/>
    <col min="7" max="7" width="21" style="49" customWidth="1"/>
    <col min="8" max="8" width="17.7109375" style="4" customWidth="1"/>
    <col min="9" max="9" width="17.28515625" style="3" customWidth="1"/>
    <col min="10" max="10" width="65.4257812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113" t="s">
        <v>47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8.75" x14ac:dyDescent="0.25">
      <c r="A2" s="113" t="s">
        <v>48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ht="18.75" x14ac:dyDescent="0.25">
      <c r="A3" s="114" t="s">
        <v>72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ht="18.75" x14ac:dyDescent="0.3">
      <c r="A4" s="9"/>
      <c r="B4" s="117" t="s">
        <v>50</v>
      </c>
      <c r="C4" s="117"/>
      <c r="D4" s="9"/>
      <c r="E4" s="9"/>
      <c r="J4" s="9"/>
    </row>
    <row r="5" spans="1:10" x14ac:dyDescent="0.25">
      <c r="A5" s="9"/>
      <c r="B5" s="116" t="s">
        <v>49</v>
      </c>
      <c r="C5" s="116"/>
      <c r="D5" s="9"/>
      <c r="E5" s="9"/>
      <c r="J5" s="9"/>
    </row>
    <row r="6" spans="1:10" ht="15.75" x14ac:dyDescent="0.25">
      <c r="A6" s="9"/>
      <c r="B6" s="118" t="s">
        <v>51</v>
      </c>
      <c r="C6" s="118"/>
      <c r="D6" s="118"/>
      <c r="E6" s="9"/>
      <c r="J6" s="9"/>
    </row>
    <row r="7" spans="1:10" ht="18.75" x14ac:dyDescent="0.3">
      <c r="A7" s="9"/>
      <c r="B7" s="116" t="s">
        <v>52</v>
      </c>
      <c r="C7" s="119"/>
      <c r="D7" s="11"/>
      <c r="E7" s="9"/>
      <c r="J7" s="9"/>
    </row>
    <row r="8" spans="1:10" ht="15.75" customHeight="1" x14ac:dyDescent="0.3">
      <c r="A8" s="93" t="s">
        <v>46</v>
      </c>
      <c r="B8" s="93"/>
      <c r="C8" s="93"/>
      <c r="D8" s="93"/>
      <c r="E8" s="93"/>
      <c r="F8" s="93"/>
      <c r="G8" s="93"/>
      <c r="H8" s="93"/>
      <c r="I8" s="93"/>
      <c r="J8" s="93"/>
    </row>
    <row r="9" spans="1:10" s="12" customFormat="1" ht="24" customHeight="1" x14ac:dyDescent="0.2">
      <c r="A9" s="97" t="s">
        <v>8</v>
      </c>
      <c r="B9" s="97" t="s">
        <v>6</v>
      </c>
      <c r="C9" s="97" t="s">
        <v>33</v>
      </c>
      <c r="D9" s="97" t="s">
        <v>29</v>
      </c>
      <c r="E9" s="96" t="s">
        <v>38</v>
      </c>
      <c r="F9" s="100" t="s">
        <v>39</v>
      </c>
      <c r="G9" s="90" t="s">
        <v>40</v>
      </c>
      <c r="H9" s="94"/>
      <c r="I9" s="95"/>
      <c r="J9" s="96" t="s">
        <v>45</v>
      </c>
    </row>
    <row r="10" spans="1:10" s="12" customFormat="1" ht="39.75" customHeight="1" x14ac:dyDescent="0.2">
      <c r="A10" s="98"/>
      <c r="B10" s="98"/>
      <c r="C10" s="98"/>
      <c r="D10" s="98"/>
      <c r="E10" s="96"/>
      <c r="F10" s="100"/>
      <c r="G10" s="91"/>
      <c r="H10" s="43" t="s">
        <v>41</v>
      </c>
      <c r="I10" s="13" t="s">
        <v>42</v>
      </c>
      <c r="J10" s="96"/>
    </row>
    <row r="11" spans="1:10" s="12" customFormat="1" ht="48.75" customHeight="1" x14ac:dyDescent="0.2">
      <c r="A11" s="99"/>
      <c r="B11" s="99"/>
      <c r="C11" s="99"/>
      <c r="D11" s="99"/>
      <c r="E11" s="96"/>
      <c r="F11" s="100"/>
      <c r="G11" s="92"/>
      <c r="H11" s="43" t="s">
        <v>43</v>
      </c>
      <c r="I11" s="13" t="s">
        <v>44</v>
      </c>
      <c r="J11" s="96"/>
    </row>
    <row r="12" spans="1:10" s="2" customFormat="1" ht="18.75" customHeigh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0">
        <v>6</v>
      </c>
      <c r="G12" s="50">
        <v>7</v>
      </c>
      <c r="H12" s="44">
        <v>8</v>
      </c>
      <c r="I12" s="6">
        <v>9</v>
      </c>
      <c r="J12" s="5">
        <v>11</v>
      </c>
    </row>
    <row r="13" spans="1:10" s="2" customFormat="1" ht="34.5" customHeight="1" x14ac:dyDescent="0.25">
      <c r="A13" s="101" t="s">
        <v>30</v>
      </c>
      <c r="B13" s="102"/>
      <c r="C13" s="102"/>
      <c r="D13" s="102"/>
      <c r="E13" s="102"/>
      <c r="F13" s="102"/>
      <c r="G13" s="102"/>
      <c r="H13" s="102"/>
      <c r="I13" s="102"/>
      <c r="J13" s="102"/>
    </row>
    <row r="14" spans="1:10" s="16" customFormat="1" ht="34.5" customHeight="1" x14ac:dyDescent="0.25">
      <c r="A14" s="63" t="s">
        <v>19</v>
      </c>
      <c r="B14" s="67" t="s">
        <v>68</v>
      </c>
      <c r="C14" s="67" t="s">
        <v>4</v>
      </c>
      <c r="D14" s="7" t="s">
        <v>0</v>
      </c>
      <c r="E14" s="14">
        <f>SUM(E15:E18)</f>
        <v>0</v>
      </c>
      <c r="F14" s="51">
        <f>SUM(F15:F18)</f>
        <v>0</v>
      </c>
      <c r="G14" s="51">
        <f>SUM(G15:G18)</f>
        <v>0</v>
      </c>
      <c r="H14" s="45">
        <f t="shared" ref="H14:H23" si="0">G14-F14</f>
        <v>0</v>
      </c>
      <c r="I14" s="15" t="e">
        <f t="shared" ref="I14:I23" si="1">G14/F14*100</f>
        <v>#DIV/0!</v>
      </c>
      <c r="J14" s="81" t="s">
        <v>82</v>
      </c>
    </row>
    <row r="15" spans="1:10" s="19" customFormat="1" ht="39" customHeight="1" x14ac:dyDescent="0.25">
      <c r="A15" s="63"/>
      <c r="B15" s="67"/>
      <c r="C15" s="67"/>
      <c r="D15" s="17" t="s">
        <v>1</v>
      </c>
      <c r="E15" s="18">
        <v>0</v>
      </c>
      <c r="F15" s="52">
        <v>0</v>
      </c>
      <c r="G15" s="52">
        <v>0</v>
      </c>
      <c r="H15" s="45">
        <f t="shared" si="0"/>
        <v>0</v>
      </c>
      <c r="I15" s="15" t="e">
        <f t="shared" si="1"/>
        <v>#DIV/0!</v>
      </c>
      <c r="J15" s="80"/>
    </row>
    <row r="16" spans="1:10" s="19" customFormat="1" ht="50.25" customHeight="1" x14ac:dyDescent="0.25">
      <c r="A16" s="63"/>
      <c r="B16" s="67"/>
      <c r="C16" s="67"/>
      <c r="D16" s="8" t="s">
        <v>2</v>
      </c>
      <c r="E16" s="20">
        <v>0</v>
      </c>
      <c r="F16" s="52">
        <v>0</v>
      </c>
      <c r="G16" s="52">
        <v>0</v>
      </c>
      <c r="H16" s="45">
        <f t="shared" si="0"/>
        <v>0</v>
      </c>
      <c r="I16" s="15" t="e">
        <f t="shared" si="1"/>
        <v>#DIV/0!</v>
      </c>
      <c r="J16" s="80"/>
    </row>
    <row r="17" spans="1:11" s="19" customFormat="1" ht="39.75" customHeight="1" x14ac:dyDescent="0.25">
      <c r="A17" s="64"/>
      <c r="B17" s="66"/>
      <c r="C17" s="66"/>
      <c r="D17" s="8" t="s">
        <v>3</v>
      </c>
      <c r="E17" s="52">
        <v>0</v>
      </c>
      <c r="F17" s="52">
        <v>0</v>
      </c>
      <c r="G17" s="52">
        <v>0</v>
      </c>
      <c r="H17" s="45">
        <f t="shared" si="0"/>
        <v>0</v>
      </c>
      <c r="I17" s="15" t="e">
        <f t="shared" si="1"/>
        <v>#DIV/0!</v>
      </c>
      <c r="J17" s="80"/>
    </row>
    <row r="18" spans="1:11" s="19" customFormat="1" ht="54.75" customHeight="1" x14ac:dyDescent="0.25">
      <c r="A18" s="64"/>
      <c r="B18" s="66"/>
      <c r="C18" s="66"/>
      <c r="D18" s="8" t="s">
        <v>31</v>
      </c>
      <c r="E18" s="18">
        <v>0</v>
      </c>
      <c r="F18" s="52">
        <v>0</v>
      </c>
      <c r="G18" s="52">
        <v>0</v>
      </c>
      <c r="H18" s="45">
        <f t="shared" si="0"/>
        <v>0</v>
      </c>
      <c r="I18" s="15" t="e">
        <f t="shared" si="1"/>
        <v>#DIV/0!</v>
      </c>
      <c r="J18" s="78"/>
    </row>
    <row r="19" spans="1:11" s="16" customFormat="1" ht="30" customHeight="1" x14ac:dyDescent="0.25">
      <c r="A19" s="63" t="s">
        <v>20</v>
      </c>
      <c r="B19" s="67" t="s">
        <v>69</v>
      </c>
      <c r="C19" s="67" t="s">
        <v>4</v>
      </c>
      <c r="D19" s="7" t="s">
        <v>0</v>
      </c>
      <c r="E19" s="14">
        <f>SUM(E20+E21+E22+E23)</f>
        <v>0</v>
      </c>
      <c r="F19" s="51">
        <f>SUM(F20+F21+F22+F23)</f>
        <v>0</v>
      </c>
      <c r="G19" s="51">
        <f t="shared" ref="G19" si="2">SUM(G20+G21+G22+G23)</f>
        <v>0</v>
      </c>
      <c r="H19" s="45">
        <f t="shared" si="0"/>
        <v>0</v>
      </c>
      <c r="I19" s="15" t="e">
        <f t="shared" si="1"/>
        <v>#DIV/0!</v>
      </c>
      <c r="J19" s="81" t="s">
        <v>71</v>
      </c>
    </row>
    <row r="20" spans="1:11" s="19" customFormat="1" ht="42.75" customHeight="1" x14ac:dyDescent="0.25">
      <c r="A20" s="63"/>
      <c r="B20" s="67"/>
      <c r="C20" s="67"/>
      <c r="D20" s="17" t="s">
        <v>1</v>
      </c>
      <c r="E20" s="18">
        <v>0</v>
      </c>
      <c r="F20" s="52">
        <v>0</v>
      </c>
      <c r="G20" s="52">
        <v>0</v>
      </c>
      <c r="H20" s="45">
        <f t="shared" si="0"/>
        <v>0</v>
      </c>
      <c r="I20" s="15" t="e">
        <f t="shared" si="1"/>
        <v>#DIV/0!</v>
      </c>
      <c r="J20" s="80"/>
    </row>
    <row r="21" spans="1:11" s="19" customFormat="1" ht="47.25" customHeight="1" x14ac:dyDescent="0.25">
      <c r="A21" s="63"/>
      <c r="B21" s="67"/>
      <c r="C21" s="67"/>
      <c r="D21" s="8" t="s">
        <v>2</v>
      </c>
      <c r="E21" s="18">
        <v>0</v>
      </c>
      <c r="F21" s="52">
        <v>0</v>
      </c>
      <c r="G21" s="52">
        <v>0</v>
      </c>
      <c r="H21" s="45">
        <f t="shared" si="0"/>
        <v>0</v>
      </c>
      <c r="I21" s="15" t="e">
        <f t="shared" si="1"/>
        <v>#DIV/0!</v>
      </c>
      <c r="J21" s="80"/>
    </row>
    <row r="22" spans="1:11" s="19" customFormat="1" ht="42.75" customHeight="1" x14ac:dyDescent="0.25">
      <c r="A22" s="63"/>
      <c r="B22" s="67"/>
      <c r="C22" s="67"/>
      <c r="D22" s="8" t="s">
        <v>3</v>
      </c>
      <c r="E22" s="20">
        <v>0</v>
      </c>
      <c r="F22" s="52">
        <v>0</v>
      </c>
      <c r="G22" s="52">
        <v>0</v>
      </c>
      <c r="H22" s="45">
        <f t="shared" si="0"/>
        <v>0</v>
      </c>
      <c r="I22" s="15" t="e">
        <f t="shared" si="1"/>
        <v>#DIV/0!</v>
      </c>
      <c r="J22" s="80"/>
    </row>
    <row r="23" spans="1:11" s="19" customFormat="1" ht="43.5" customHeight="1" x14ac:dyDescent="0.25">
      <c r="A23" s="63"/>
      <c r="B23" s="67"/>
      <c r="C23" s="67"/>
      <c r="D23" s="8" t="s">
        <v>31</v>
      </c>
      <c r="E23" s="18">
        <v>0</v>
      </c>
      <c r="F23" s="52">
        <v>0</v>
      </c>
      <c r="G23" s="52">
        <v>0</v>
      </c>
      <c r="H23" s="45">
        <f t="shared" si="0"/>
        <v>0</v>
      </c>
      <c r="I23" s="15" t="e">
        <f t="shared" si="1"/>
        <v>#DIV/0!</v>
      </c>
      <c r="J23" s="78"/>
    </row>
    <row r="24" spans="1:11" s="16" customFormat="1" ht="30" customHeight="1" x14ac:dyDescent="0.25">
      <c r="A24" s="63" t="s">
        <v>20</v>
      </c>
      <c r="B24" s="67" t="s">
        <v>73</v>
      </c>
      <c r="C24" s="67" t="s">
        <v>4</v>
      </c>
      <c r="D24" s="61" t="s">
        <v>0</v>
      </c>
      <c r="E24" s="14">
        <f>SUM(E25+E26+E27+E28)</f>
        <v>10752.7</v>
      </c>
      <c r="F24" s="51">
        <f>SUM(F25+F26+F27+F28)</f>
        <v>10752.7</v>
      </c>
      <c r="G24" s="51">
        <f t="shared" ref="G24" si="3">SUM(G25+G26+G27+G28)</f>
        <v>0</v>
      </c>
      <c r="H24" s="45">
        <f t="shared" ref="H24:H28" si="4">G24-F24</f>
        <v>-10752.7</v>
      </c>
      <c r="I24" s="15">
        <f t="shared" ref="I24:I28" si="5">G24/F24*100</f>
        <v>0</v>
      </c>
      <c r="J24" s="81" t="s">
        <v>87</v>
      </c>
    </row>
    <row r="25" spans="1:11" s="19" customFormat="1" ht="42.75" customHeight="1" x14ac:dyDescent="0.25">
      <c r="A25" s="63"/>
      <c r="B25" s="67"/>
      <c r="C25" s="67"/>
      <c r="D25" s="60" t="s">
        <v>1</v>
      </c>
      <c r="E25" s="18">
        <v>0</v>
      </c>
      <c r="F25" s="52">
        <v>0</v>
      </c>
      <c r="G25" s="52">
        <v>0</v>
      </c>
      <c r="H25" s="45">
        <f t="shared" si="4"/>
        <v>0</v>
      </c>
      <c r="I25" s="15" t="e">
        <f t="shared" si="5"/>
        <v>#DIV/0!</v>
      </c>
      <c r="J25" s="80"/>
    </row>
    <row r="26" spans="1:11" s="19" customFormat="1" ht="47.25" customHeight="1" x14ac:dyDescent="0.25">
      <c r="A26" s="63"/>
      <c r="B26" s="67"/>
      <c r="C26" s="67"/>
      <c r="D26" s="59" t="s">
        <v>2</v>
      </c>
      <c r="E26" s="52">
        <v>10000</v>
      </c>
      <c r="F26" s="52">
        <v>10000</v>
      </c>
      <c r="G26" s="52">
        <v>0</v>
      </c>
      <c r="H26" s="45">
        <f t="shared" si="4"/>
        <v>-10000</v>
      </c>
      <c r="I26" s="15">
        <f t="shared" si="5"/>
        <v>0</v>
      </c>
      <c r="J26" s="80"/>
    </row>
    <row r="27" spans="1:11" s="19" customFormat="1" ht="42.75" customHeight="1" x14ac:dyDescent="0.25">
      <c r="A27" s="63"/>
      <c r="B27" s="67"/>
      <c r="C27" s="67"/>
      <c r="D27" s="59" t="s">
        <v>3</v>
      </c>
      <c r="E27" s="52">
        <v>752.7</v>
      </c>
      <c r="F27" s="52">
        <v>752.7</v>
      </c>
      <c r="G27" s="52">
        <v>0</v>
      </c>
      <c r="H27" s="45">
        <f t="shared" si="4"/>
        <v>-752.7</v>
      </c>
      <c r="I27" s="15">
        <f t="shared" si="5"/>
        <v>0</v>
      </c>
      <c r="J27" s="80"/>
    </row>
    <row r="28" spans="1:11" s="19" customFormat="1" ht="43.5" customHeight="1" x14ac:dyDescent="0.25">
      <c r="A28" s="63"/>
      <c r="B28" s="67"/>
      <c r="C28" s="67"/>
      <c r="D28" s="59" t="s">
        <v>31</v>
      </c>
      <c r="E28" s="18">
        <v>0</v>
      </c>
      <c r="F28" s="52">
        <v>0</v>
      </c>
      <c r="G28" s="52">
        <v>0</v>
      </c>
      <c r="H28" s="45">
        <f t="shared" si="4"/>
        <v>0</v>
      </c>
      <c r="I28" s="15" t="e">
        <f t="shared" si="5"/>
        <v>#DIV/0!</v>
      </c>
      <c r="J28" s="78"/>
    </row>
    <row r="29" spans="1:11" s="19" customFormat="1" ht="44.25" customHeight="1" x14ac:dyDescent="0.25">
      <c r="A29" s="103" t="s">
        <v>5</v>
      </c>
      <c r="B29" s="103"/>
      <c r="C29" s="103"/>
      <c r="D29" s="8" t="s">
        <v>0</v>
      </c>
      <c r="E29" s="14">
        <f>SUM(E30:E33)</f>
        <v>10752.7</v>
      </c>
      <c r="F29" s="51">
        <f>SUM(F30:F33)</f>
        <v>10752.7</v>
      </c>
      <c r="G29" s="52">
        <f t="shared" ref="G29" si="6">SUM(G30:G33)</f>
        <v>0</v>
      </c>
      <c r="H29" s="45">
        <f t="shared" ref="H29:H49" si="7">G29-F29</f>
        <v>-10752.7</v>
      </c>
      <c r="I29" s="15">
        <f t="shared" ref="I29:I33" si="8">G29/F29*100</f>
        <v>0</v>
      </c>
      <c r="J29" s="86"/>
    </row>
    <row r="30" spans="1:11" s="19" customFormat="1" ht="44.25" customHeight="1" x14ac:dyDescent="0.25">
      <c r="A30" s="103"/>
      <c r="B30" s="103"/>
      <c r="C30" s="103"/>
      <c r="D30" s="17" t="s">
        <v>1</v>
      </c>
      <c r="E30" s="18">
        <f>E15+E20</f>
        <v>0</v>
      </c>
      <c r="F30" s="52">
        <f>F15</f>
        <v>0</v>
      </c>
      <c r="G30" s="52">
        <f t="shared" ref="G30" si="9">G15</f>
        <v>0</v>
      </c>
      <c r="H30" s="45">
        <f t="shared" si="7"/>
        <v>0</v>
      </c>
      <c r="I30" s="15" t="e">
        <f t="shared" si="8"/>
        <v>#DIV/0!</v>
      </c>
      <c r="J30" s="80"/>
    </row>
    <row r="31" spans="1:11" s="19" customFormat="1" ht="59.25" customHeight="1" x14ac:dyDescent="0.25">
      <c r="A31" s="103"/>
      <c r="B31" s="103"/>
      <c r="C31" s="103"/>
      <c r="D31" s="8" t="s">
        <v>2</v>
      </c>
      <c r="E31" s="18">
        <f t="shared" ref="E31:G32" si="10">E16+E21+E26</f>
        <v>10000</v>
      </c>
      <c r="F31" s="18">
        <f t="shared" si="10"/>
        <v>10000</v>
      </c>
      <c r="G31" s="18">
        <f t="shared" si="10"/>
        <v>0</v>
      </c>
      <c r="H31" s="45">
        <f t="shared" si="7"/>
        <v>-10000</v>
      </c>
      <c r="I31" s="15">
        <f t="shared" si="8"/>
        <v>0</v>
      </c>
      <c r="J31" s="80"/>
    </row>
    <row r="32" spans="1:11" s="19" customFormat="1" ht="33.75" customHeight="1" x14ac:dyDescent="0.25">
      <c r="A32" s="103"/>
      <c r="B32" s="103"/>
      <c r="C32" s="103"/>
      <c r="D32" s="8" t="s">
        <v>3</v>
      </c>
      <c r="E32" s="18">
        <f t="shared" si="10"/>
        <v>752.7</v>
      </c>
      <c r="F32" s="18">
        <f t="shared" si="10"/>
        <v>752.7</v>
      </c>
      <c r="G32" s="18">
        <f t="shared" si="10"/>
        <v>0</v>
      </c>
      <c r="H32" s="45">
        <f t="shared" si="7"/>
        <v>-752.7</v>
      </c>
      <c r="I32" s="15">
        <f t="shared" si="8"/>
        <v>0</v>
      </c>
      <c r="J32" s="80"/>
      <c r="K32" s="21" t="s">
        <v>23</v>
      </c>
    </row>
    <row r="33" spans="1:11" s="19" customFormat="1" ht="42" customHeight="1" x14ac:dyDescent="0.25">
      <c r="A33" s="103"/>
      <c r="B33" s="103"/>
      <c r="C33" s="103"/>
      <c r="D33" s="8" t="s">
        <v>31</v>
      </c>
      <c r="E33" s="18">
        <f>E18+E23</f>
        <v>0</v>
      </c>
      <c r="F33" s="52">
        <f t="shared" ref="F33:G33" si="11">F18+F23</f>
        <v>0</v>
      </c>
      <c r="G33" s="52">
        <f t="shared" si="11"/>
        <v>0</v>
      </c>
      <c r="H33" s="45">
        <f t="shared" si="7"/>
        <v>0</v>
      </c>
      <c r="I33" s="15" t="e">
        <f t="shared" si="8"/>
        <v>#DIV/0!</v>
      </c>
      <c r="J33" s="78"/>
    </row>
    <row r="34" spans="1:11" s="19" customFormat="1" ht="38.25" customHeight="1" x14ac:dyDescent="0.25">
      <c r="A34" s="101" t="s">
        <v>22</v>
      </c>
      <c r="B34" s="101"/>
      <c r="C34" s="101"/>
      <c r="D34" s="101"/>
      <c r="E34" s="101"/>
      <c r="F34" s="101"/>
      <c r="G34" s="101"/>
      <c r="H34" s="101"/>
      <c r="I34" s="101"/>
      <c r="J34" s="101"/>
    </row>
    <row r="35" spans="1:11" s="16" customFormat="1" ht="40.5" customHeight="1" x14ac:dyDescent="0.25">
      <c r="A35" s="63" t="s">
        <v>11</v>
      </c>
      <c r="B35" s="65" t="s">
        <v>74</v>
      </c>
      <c r="C35" s="67" t="s">
        <v>24</v>
      </c>
      <c r="D35" s="22" t="s">
        <v>0</v>
      </c>
      <c r="E35" s="23">
        <f xml:space="preserve"> E36+E37+E38</f>
        <v>0</v>
      </c>
      <c r="F35" s="51">
        <f xml:space="preserve"> F36+F37+F38</f>
        <v>0</v>
      </c>
      <c r="G35" s="51">
        <f xml:space="preserve"> G36+G37+G38</f>
        <v>0</v>
      </c>
      <c r="H35" s="45">
        <f t="shared" si="7"/>
        <v>0</v>
      </c>
      <c r="I35" s="15" t="e">
        <f t="shared" ref="I35:I59" si="12">G35/F35*100</f>
        <v>#DIV/0!</v>
      </c>
      <c r="J35" s="79" t="s">
        <v>71</v>
      </c>
    </row>
    <row r="36" spans="1:11" s="19" customFormat="1" ht="30.75" customHeight="1" x14ac:dyDescent="0.25">
      <c r="A36" s="63"/>
      <c r="B36" s="65"/>
      <c r="C36" s="67"/>
      <c r="D36" s="17" t="s">
        <v>1</v>
      </c>
      <c r="E36" s="20">
        <v>0</v>
      </c>
      <c r="F36" s="52">
        <v>0</v>
      </c>
      <c r="G36" s="52">
        <v>0</v>
      </c>
      <c r="H36" s="45">
        <f t="shared" si="7"/>
        <v>0</v>
      </c>
      <c r="I36" s="15" t="e">
        <f t="shared" si="12"/>
        <v>#DIV/0!</v>
      </c>
      <c r="J36" s="80"/>
    </row>
    <row r="37" spans="1:11" s="19" customFormat="1" ht="53.25" customHeight="1" x14ac:dyDescent="0.25">
      <c r="A37" s="63"/>
      <c r="B37" s="65"/>
      <c r="C37" s="67"/>
      <c r="D37" s="17" t="s">
        <v>2</v>
      </c>
      <c r="E37" s="20">
        <v>0</v>
      </c>
      <c r="F37" s="52">
        <v>0</v>
      </c>
      <c r="G37" s="52">
        <v>0</v>
      </c>
      <c r="H37" s="45">
        <f t="shared" si="7"/>
        <v>0</v>
      </c>
      <c r="I37" s="15" t="e">
        <f t="shared" si="12"/>
        <v>#DIV/0!</v>
      </c>
      <c r="J37" s="80"/>
    </row>
    <row r="38" spans="1:11" s="19" customFormat="1" ht="48.75" customHeight="1" x14ac:dyDescent="0.25">
      <c r="A38" s="63"/>
      <c r="B38" s="65"/>
      <c r="C38" s="67"/>
      <c r="D38" s="17" t="s">
        <v>3</v>
      </c>
      <c r="E38" s="20">
        <v>0</v>
      </c>
      <c r="F38" s="52">
        <v>0</v>
      </c>
      <c r="G38" s="52">
        <v>0</v>
      </c>
      <c r="H38" s="45">
        <f t="shared" si="7"/>
        <v>0</v>
      </c>
      <c r="I38" s="15" t="e">
        <f t="shared" si="12"/>
        <v>#DIV/0!</v>
      </c>
      <c r="J38" s="80"/>
      <c r="K38" s="21"/>
    </row>
    <row r="39" spans="1:11" s="19" customFormat="1" ht="56.25" customHeight="1" x14ac:dyDescent="0.25">
      <c r="A39" s="64"/>
      <c r="B39" s="66"/>
      <c r="C39" s="66"/>
      <c r="D39" s="8" t="s">
        <v>31</v>
      </c>
      <c r="E39" s="20">
        <v>0</v>
      </c>
      <c r="F39" s="52">
        <v>0</v>
      </c>
      <c r="G39" s="52">
        <v>0</v>
      </c>
      <c r="H39" s="45">
        <f t="shared" si="7"/>
        <v>0</v>
      </c>
      <c r="I39" s="15" t="e">
        <f t="shared" si="12"/>
        <v>#DIV/0!</v>
      </c>
      <c r="J39" s="78"/>
      <c r="K39" s="21"/>
    </row>
    <row r="40" spans="1:11" s="16" customFormat="1" ht="23.25" customHeight="1" x14ac:dyDescent="0.25">
      <c r="A40" s="63" t="s">
        <v>12</v>
      </c>
      <c r="B40" s="65" t="s">
        <v>75</v>
      </c>
      <c r="C40" s="67" t="s">
        <v>4</v>
      </c>
      <c r="D40" s="22" t="s">
        <v>0</v>
      </c>
      <c r="E40" s="14">
        <f t="shared" ref="E40" si="13" xml:space="preserve"> E41+E42+E43+E44</f>
        <v>0</v>
      </c>
      <c r="F40" s="51">
        <f t="shared" ref="F40:G40" si="14" xml:space="preserve"> F41+F42+F43+F44</f>
        <v>0</v>
      </c>
      <c r="G40" s="51">
        <f t="shared" si="14"/>
        <v>0</v>
      </c>
      <c r="H40" s="45">
        <f t="shared" si="7"/>
        <v>0</v>
      </c>
      <c r="I40" s="15" t="e">
        <f t="shared" si="12"/>
        <v>#DIV/0!</v>
      </c>
      <c r="J40" s="81" t="s">
        <v>71</v>
      </c>
    </row>
    <row r="41" spans="1:11" s="19" customFormat="1" ht="37.5" customHeight="1" x14ac:dyDescent="0.25">
      <c r="A41" s="63"/>
      <c r="B41" s="65"/>
      <c r="C41" s="67"/>
      <c r="D41" s="17" t="s">
        <v>1</v>
      </c>
      <c r="E41" s="20">
        <v>0</v>
      </c>
      <c r="F41" s="52">
        <v>0</v>
      </c>
      <c r="G41" s="52">
        <v>0</v>
      </c>
      <c r="H41" s="45">
        <f t="shared" si="7"/>
        <v>0</v>
      </c>
      <c r="I41" s="15" t="e">
        <f t="shared" si="12"/>
        <v>#DIV/0!</v>
      </c>
      <c r="J41" s="80"/>
      <c r="K41" s="21" t="s">
        <v>23</v>
      </c>
    </row>
    <row r="42" spans="1:11" s="19" customFormat="1" ht="51" customHeight="1" x14ac:dyDescent="0.25">
      <c r="A42" s="63"/>
      <c r="B42" s="65"/>
      <c r="C42" s="67"/>
      <c r="D42" s="17" t="s">
        <v>2</v>
      </c>
      <c r="E42" s="20">
        <v>0</v>
      </c>
      <c r="F42" s="52">
        <v>0</v>
      </c>
      <c r="G42" s="52">
        <v>0</v>
      </c>
      <c r="H42" s="45">
        <f t="shared" si="7"/>
        <v>0</v>
      </c>
      <c r="I42" s="15" t="e">
        <f t="shared" si="12"/>
        <v>#DIV/0!</v>
      </c>
      <c r="J42" s="80"/>
      <c r="K42" s="21" t="s">
        <v>23</v>
      </c>
    </row>
    <row r="43" spans="1:11" s="19" customFormat="1" ht="39" customHeight="1" x14ac:dyDescent="0.25">
      <c r="A43" s="63"/>
      <c r="B43" s="65"/>
      <c r="C43" s="67"/>
      <c r="D43" s="17" t="s">
        <v>3</v>
      </c>
      <c r="E43" s="20">
        <v>0</v>
      </c>
      <c r="F43" s="52">
        <v>0</v>
      </c>
      <c r="G43" s="52">
        <v>0</v>
      </c>
      <c r="H43" s="45">
        <f t="shared" si="7"/>
        <v>0</v>
      </c>
      <c r="I43" s="15" t="e">
        <f t="shared" si="12"/>
        <v>#DIV/0!</v>
      </c>
      <c r="J43" s="80"/>
    </row>
    <row r="44" spans="1:11" s="19" customFormat="1" ht="38.25" customHeight="1" x14ac:dyDescent="0.25">
      <c r="A44" s="64"/>
      <c r="B44" s="66"/>
      <c r="C44" s="66"/>
      <c r="D44" s="8" t="s">
        <v>31</v>
      </c>
      <c r="E44" s="20">
        <v>0</v>
      </c>
      <c r="F44" s="52">
        <v>0</v>
      </c>
      <c r="G44" s="52">
        <v>0</v>
      </c>
      <c r="H44" s="45">
        <f t="shared" si="7"/>
        <v>0</v>
      </c>
      <c r="I44" s="15" t="e">
        <f t="shared" si="12"/>
        <v>#DIV/0!</v>
      </c>
      <c r="J44" s="78"/>
    </row>
    <row r="45" spans="1:11" s="16" customFormat="1" ht="24.75" customHeight="1" x14ac:dyDescent="0.25">
      <c r="A45" s="63" t="s">
        <v>17</v>
      </c>
      <c r="B45" s="65" t="s">
        <v>76</v>
      </c>
      <c r="C45" s="67" t="s">
        <v>35</v>
      </c>
      <c r="D45" s="22" t="s">
        <v>0</v>
      </c>
      <c r="E45" s="23">
        <f t="shared" ref="E45" si="15" xml:space="preserve"> E46+E47+E48+E49</f>
        <v>76809.599999999991</v>
      </c>
      <c r="F45" s="51">
        <f t="shared" ref="F45:G45" si="16" xml:space="preserve"> F46+F47+F48+F49</f>
        <v>76809.599999999991</v>
      </c>
      <c r="G45" s="51">
        <f t="shared" si="16"/>
        <v>0</v>
      </c>
      <c r="H45" s="45">
        <f t="shared" si="7"/>
        <v>-76809.599999999991</v>
      </c>
      <c r="I45" s="62">
        <f t="shared" si="12"/>
        <v>0</v>
      </c>
      <c r="J45" s="79" t="s">
        <v>83</v>
      </c>
    </row>
    <row r="46" spans="1:11" s="19" customFormat="1" ht="40.5" customHeight="1" x14ac:dyDescent="0.25">
      <c r="A46" s="63"/>
      <c r="B46" s="65"/>
      <c r="C46" s="67"/>
      <c r="D46" s="17" t="s">
        <v>1</v>
      </c>
      <c r="E46" s="20">
        <v>0</v>
      </c>
      <c r="F46" s="52">
        <v>0</v>
      </c>
      <c r="G46" s="52">
        <v>0</v>
      </c>
      <c r="H46" s="45">
        <f t="shared" si="7"/>
        <v>0</v>
      </c>
      <c r="I46" s="62" t="e">
        <f t="shared" si="12"/>
        <v>#DIV/0!</v>
      </c>
      <c r="J46" s="87"/>
    </row>
    <row r="47" spans="1:11" s="19" customFormat="1" ht="56.25" customHeight="1" x14ac:dyDescent="0.25">
      <c r="A47" s="63"/>
      <c r="B47" s="65"/>
      <c r="C47" s="67"/>
      <c r="D47" s="17" t="s">
        <v>2</v>
      </c>
      <c r="E47" s="20">
        <v>71432.899999999994</v>
      </c>
      <c r="F47" s="20">
        <v>71432.899999999994</v>
      </c>
      <c r="G47" s="52">
        <v>0</v>
      </c>
      <c r="H47" s="45">
        <f t="shared" si="7"/>
        <v>-71432.899999999994</v>
      </c>
      <c r="I47" s="62">
        <f t="shared" si="12"/>
        <v>0</v>
      </c>
      <c r="J47" s="87"/>
    </row>
    <row r="48" spans="1:11" s="19" customFormat="1" ht="53.25" customHeight="1" x14ac:dyDescent="0.25">
      <c r="A48" s="63"/>
      <c r="B48" s="65"/>
      <c r="C48" s="67"/>
      <c r="D48" s="17" t="s">
        <v>3</v>
      </c>
      <c r="E48" s="20">
        <v>5376.7</v>
      </c>
      <c r="F48" s="52">
        <v>5376.7</v>
      </c>
      <c r="G48" s="52">
        <v>0</v>
      </c>
      <c r="H48" s="45">
        <f t="shared" si="7"/>
        <v>-5376.7</v>
      </c>
      <c r="I48" s="62">
        <f t="shared" si="12"/>
        <v>0</v>
      </c>
      <c r="J48" s="87"/>
    </row>
    <row r="49" spans="1:12" s="19" customFormat="1" ht="114" customHeight="1" x14ac:dyDescent="0.25">
      <c r="A49" s="64"/>
      <c r="B49" s="66"/>
      <c r="C49" s="66"/>
      <c r="D49" s="8" t="s">
        <v>31</v>
      </c>
      <c r="E49" s="20">
        <v>0</v>
      </c>
      <c r="F49" s="52">
        <v>0</v>
      </c>
      <c r="G49" s="52">
        <v>0</v>
      </c>
      <c r="H49" s="45">
        <f t="shared" si="7"/>
        <v>0</v>
      </c>
      <c r="I49" s="62" t="e">
        <f t="shared" si="12"/>
        <v>#DIV/0!</v>
      </c>
      <c r="J49" s="88"/>
    </row>
    <row r="50" spans="1:12" s="19" customFormat="1" ht="41.25" customHeight="1" x14ac:dyDescent="0.25">
      <c r="A50" s="63" t="s">
        <v>64</v>
      </c>
      <c r="B50" s="106" t="s">
        <v>65</v>
      </c>
      <c r="C50" s="67" t="s">
        <v>35</v>
      </c>
      <c r="D50" s="40" t="s">
        <v>0</v>
      </c>
      <c r="E50" s="23">
        <f t="shared" ref="E50:G50" si="17" xml:space="preserve"> E51+E52+E53+E54</f>
        <v>0</v>
      </c>
      <c r="F50" s="51">
        <f t="shared" si="17"/>
        <v>0</v>
      </c>
      <c r="G50" s="51">
        <f t="shared" si="17"/>
        <v>0</v>
      </c>
      <c r="H50" s="45">
        <f t="shared" ref="H50:H54" si="18">G50-F50</f>
        <v>0</v>
      </c>
      <c r="I50" s="62" t="e">
        <f t="shared" ref="I50:I54" si="19">G50/F50*100</f>
        <v>#DIV/0!</v>
      </c>
      <c r="J50" s="89" t="s">
        <v>82</v>
      </c>
    </row>
    <row r="51" spans="1:12" s="19" customFormat="1" ht="41.25" customHeight="1" x14ac:dyDescent="0.25">
      <c r="A51" s="63"/>
      <c r="B51" s="107"/>
      <c r="C51" s="67"/>
      <c r="D51" s="41" t="s">
        <v>1</v>
      </c>
      <c r="E51" s="20">
        <v>0</v>
      </c>
      <c r="F51" s="52">
        <v>0</v>
      </c>
      <c r="G51" s="52">
        <v>0</v>
      </c>
      <c r="H51" s="45">
        <f t="shared" si="18"/>
        <v>0</v>
      </c>
      <c r="I51" s="62" t="e">
        <f t="shared" si="19"/>
        <v>#DIV/0!</v>
      </c>
      <c r="J51" s="87"/>
    </row>
    <row r="52" spans="1:12" s="19" customFormat="1" ht="41.25" customHeight="1" x14ac:dyDescent="0.25">
      <c r="A52" s="63"/>
      <c r="B52" s="107"/>
      <c r="C52" s="67"/>
      <c r="D52" s="41" t="s">
        <v>2</v>
      </c>
      <c r="E52" s="20">
        <v>0</v>
      </c>
      <c r="F52" s="52">
        <v>0</v>
      </c>
      <c r="G52" s="52">
        <v>0</v>
      </c>
      <c r="H52" s="45">
        <f t="shared" si="18"/>
        <v>0</v>
      </c>
      <c r="I52" s="62" t="e">
        <f t="shared" si="19"/>
        <v>#DIV/0!</v>
      </c>
      <c r="J52" s="87"/>
    </row>
    <row r="53" spans="1:12" s="19" customFormat="1" ht="41.25" customHeight="1" x14ac:dyDescent="0.25">
      <c r="A53" s="63"/>
      <c r="B53" s="107"/>
      <c r="C53" s="67"/>
      <c r="D53" s="41" t="s">
        <v>3</v>
      </c>
      <c r="E53" s="20">
        <v>0</v>
      </c>
      <c r="F53" s="52">
        <v>0</v>
      </c>
      <c r="G53" s="52">
        <v>0</v>
      </c>
      <c r="H53" s="45">
        <f t="shared" si="18"/>
        <v>0</v>
      </c>
      <c r="I53" s="62" t="e">
        <f t="shared" si="19"/>
        <v>#DIV/0!</v>
      </c>
      <c r="J53" s="87"/>
    </row>
    <row r="54" spans="1:12" s="19" customFormat="1" ht="83.25" customHeight="1" x14ac:dyDescent="0.25">
      <c r="A54" s="64"/>
      <c r="B54" s="108"/>
      <c r="C54" s="66"/>
      <c r="D54" s="42" t="s">
        <v>31</v>
      </c>
      <c r="E54" s="20">
        <v>0</v>
      </c>
      <c r="F54" s="52">
        <v>0</v>
      </c>
      <c r="G54" s="52">
        <v>0</v>
      </c>
      <c r="H54" s="45">
        <f t="shared" si="18"/>
        <v>0</v>
      </c>
      <c r="I54" s="62" t="e">
        <f t="shared" si="19"/>
        <v>#DIV/0!</v>
      </c>
      <c r="J54" s="88"/>
    </row>
    <row r="55" spans="1:12" s="16" customFormat="1" ht="37.5" customHeight="1" x14ac:dyDescent="0.25">
      <c r="A55" s="105" t="s">
        <v>25</v>
      </c>
      <c r="B55" s="65"/>
      <c r="C55" s="65"/>
      <c r="D55" s="7" t="s">
        <v>0</v>
      </c>
      <c r="E55" s="14">
        <f>E45+E40+E35+E50</f>
        <v>76809.599999999991</v>
      </c>
      <c r="F55" s="51">
        <f>F45+F40+F35+F50</f>
        <v>76809.599999999991</v>
      </c>
      <c r="G55" s="51">
        <f>G45+G40+G35+G50</f>
        <v>0</v>
      </c>
      <c r="H55" s="14">
        <f>H45+H40+H35+H50</f>
        <v>-76809.599999999991</v>
      </c>
      <c r="I55" s="15">
        <f t="shared" si="12"/>
        <v>0</v>
      </c>
      <c r="J55" s="86"/>
      <c r="L55" s="24"/>
    </row>
    <row r="56" spans="1:12" s="19" customFormat="1" ht="37.5" customHeight="1" x14ac:dyDescent="0.25">
      <c r="A56" s="65"/>
      <c r="B56" s="65"/>
      <c r="C56" s="65"/>
      <c r="D56" s="8" t="s">
        <v>1</v>
      </c>
      <c r="E56" s="18">
        <f>E46+E41+E36</f>
        <v>0</v>
      </c>
      <c r="F56" s="52">
        <f>F46+F41+F36</f>
        <v>0</v>
      </c>
      <c r="G56" s="52">
        <f>G46+G41+G36</f>
        <v>0</v>
      </c>
      <c r="H56" s="18">
        <f>H46+H41+H36</f>
        <v>0</v>
      </c>
      <c r="I56" s="15" t="e">
        <f t="shared" si="12"/>
        <v>#DIV/0!</v>
      </c>
      <c r="J56" s="80"/>
      <c r="L56" s="21" t="s">
        <v>23</v>
      </c>
    </row>
    <row r="57" spans="1:12" s="19" customFormat="1" ht="51" customHeight="1" x14ac:dyDescent="0.25">
      <c r="A57" s="65"/>
      <c r="B57" s="65"/>
      <c r="C57" s="65"/>
      <c r="D57" s="8" t="s">
        <v>2</v>
      </c>
      <c r="E57" s="18">
        <f t="shared" ref="E57:H58" si="20">E47+E42+E37+E52</f>
        <v>71432.899999999994</v>
      </c>
      <c r="F57" s="52">
        <f t="shared" si="20"/>
        <v>71432.899999999994</v>
      </c>
      <c r="G57" s="52">
        <f t="shared" si="20"/>
        <v>0</v>
      </c>
      <c r="H57" s="18">
        <f t="shared" si="20"/>
        <v>-71432.899999999994</v>
      </c>
      <c r="I57" s="15">
        <f t="shared" si="12"/>
        <v>0</v>
      </c>
      <c r="J57" s="80"/>
    </row>
    <row r="58" spans="1:12" s="19" customFormat="1" ht="35.25" customHeight="1" x14ac:dyDescent="0.25">
      <c r="A58" s="65"/>
      <c r="B58" s="65"/>
      <c r="C58" s="65"/>
      <c r="D58" s="8" t="s">
        <v>3</v>
      </c>
      <c r="E58" s="18">
        <f t="shared" si="20"/>
        <v>5376.7</v>
      </c>
      <c r="F58" s="52">
        <f t="shared" si="20"/>
        <v>5376.7</v>
      </c>
      <c r="G58" s="52">
        <f t="shared" si="20"/>
        <v>0</v>
      </c>
      <c r="H58" s="18">
        <f t="shared" si="20"/>
        <v>-5376.7</v>
      </c>
      <c r="I58" s="15">
        <f t="shared" si="12"/>
        <v>0</v>
      </c>
      <c r="J58" s="80"/>
    </row>
    <row r="59" spans="1:12" s="19" customFormat="1" ht="40.5" customHeight="1" x14ac:dyDescent="0.25">
      <c r="A59" s="66"/>
      <c r="B59" s="66"/>
      <c r="C59" s="66"/>
      <c r="D59" s="8" t="s">
        <v>31</v>
      </c>
      <c r="E59" s="18">
        <f>E49+E44+E39</f>
        <v>0</v>
      </c>
      <c r="F59" s="52">
        <f>F49+F44+F39</f>
        <v>0</v>
      </c>
      <c r="G59" s="52">
        <f>G49+G44+G39</f>
        <v>0</v>
      </c>
      <c r="H59" s="18">
        <f>H49+H44+H39</f>
        <v>0</v>
      </c>
      <c r="I59" s="15" t="e">
        <f t="shared" si="12"/>
        <v>#DIV/0!</v>
      </c>
      <c r="J59" s="78"/>
    </row>
    <row r="60" spans="1:12" s="19" customFormat="1" ht="40.5" customHeight="1" x14ac:dyDescent="0.25">
      <c r="A60" s="104" t="s">
        <v>70</v>
      </c>
      <c r="B60" s="104"/>
      <c r="C60" s="104"/>
      <c r="D60" s="104"/>
      <c r="E60" s="104"/>
      <c r="F60" s="104"/>
      <c r="G60" s="104"/>
      <c r="H60" s="104"/>
      <c r="I60" s="104"/>
      <c r="J60" s="104"/>
    </row>
    <row r="61" spans="1:12" s="16" customFormat="1" ht="31.5" customHeight="1" x14ac:dyDescent="0.25">
      <c r="A61" s="109" t="s">
        <v>13</v>
      </c>
      <c r="B61" s="68" t="s">
        <v>26</v>
      </c>
      <c r="C61" s="68" t="s">
        <v>35</v>
      </c>
      <c r="D61" s="7" t="s">
        <v>0</v>
      </c>
      <c r="E61" s="14">
        <f>E62+E63+E64</f>
        <v>542.79999999999995</v>
      </c>
      <c r="F61" s="51">
        <f>F62+F63+F64</f>
        <v>542</v>
      </c>
      <c r="G61" s="51">
        <f t="shared" ref="G61" si="21">G62+G63+G64</f>
        <v>0</v>
      </c>
      <c r="H61" s="45">
        <f t="shared" ref="H61:H65" si="22">G61-F61</f>
        <v>-542</v>
      </c>
      <c r="I61" s="15">
        <f t="shared" ref="I61:I65" si="23">G61/F61*100</f>
        <v>0</v>
      </c>
      <c r="J61" s="82" t="s">
        <v>85</v>
      </c>
    </row>
    <row r="62" spans="1:12" s="19" customFormat="1" ht="34.5" customHeight="1" x14ac:dyDescent="0.25">
      <c r="A62" s="109"/>
      <c r="B62" s="68"/>
      <c r="C62" s="68"/>
      <c r="D62" s="8" t="s">
        <v>1</v>
      </c>
      <c r="E62" s="18">
        <v>0</v>
      </c>
      <c r="F62" s="52">
        <v>0</v>
      </c>
      <c r="G62" s="52">
        <v>0</v>
      </c>
      <c r="H62" s="45">
        <f t="shared" si="22"/>
        <v>0</v>
      </c>
      <c r="I62" s="15" t="e">
        <f t="shared" si="23"/>
        <v>#DIV/0!</v>
      </c>
      <c r="J62" s="83"/>
    </row>
    <row r="63" spans="1:12" s="19" customFormat="1" ht="50.25" customHeight="1" x14ac:dyDescent="0.25">
      <c r="A63" s="109"/>
      <c r="B63" s="68"/>
      <c r="C63" s="68"/>
      <c r="D63" s="8" t="s">
        <v>2</v>
      </c>
      <c r="E63" s="18">
        <v>542.79999999999995</v>
      </c>
      <c r="F63" s="52">
        <v>542</v>
      </c>
      <c r="G63" s="52">
        <v>0</v>
      </c>
      <c r="H63" s="45">
        <f t="shared" si="22"/>
        <v>-542</v>
      </c>
      <c r="I63" s="15">
        <f t="shared" si="23"/>
        <v>0</v>
      </c>
      <c r="J63" s="83"/>
    </row>
    <row r="64" spans="1:12" s="19" customFormat="1" ht="29.25" customHeight="1" x14ac:dyDescent="0.25">
      <c r="A64" s="109"/>
      <c r="B64" s="68"/>
      <c r="C64" s="68"/>
      <c r="D64" s="8" t="s">
        <v>3</v>
      </c>
      <c r="E64" s="18">
        <v>0</v>
      </c>
      <c r="F64" s="52">
        <v>0</v>
      </c>
      <c r="G64" s="52">
        <v>0</v>
      </c>
      <c r="H64" s="45">
        <f t="shared" si="22"/>
        <v>0</v>
      </c>
      <c r="I64" s="15" t="e">
        <f t="shared" si="23"/>
        <v>#DIV/0!</v>
      </c>
      <c r="J64" s="83"/>
    </row>
    <row r="65" spans="1:10" s="19" customFormat="1" ht="33.75" customHeight="1" x14ac:dyDescent="0.25">
      <c r="A65" s="110"/>
      <c r="B65" s="69"/>
      <c r="C65" s="69"/>
      <c r="D65" s="8" t="s">
        <v>31</v>
      </c>
      <c r="E65" s="18">
        <v>0</v>
      </c>
      <c r="F65" s="52">
        <v>0</v>
      </c>
      <c r="G65" s="52">
        <v>0</v>
      </c>
      <c r="H65" s="45">
        <f t="shared" si="22"/>
        <v>0</v>
      </c>
      <c r="I65" s="15" t="e">
        <f t="shared" si="23"/>
        <v>#DIV/0!</v>
      </c>
      <c r="J65" s="84"/>
    </row>
    <row r="66" spans="1:10" s="16" customFormat="1" ht="33" customHeight="1" x14ac:dyDescent="0.25">
      <c r="A66" s="109" t="s">
        <v>14</v>
      </c>
      <c r="B66" s="68" t="s">
        <v>66</v>
      </c>
      <c r="C66" s="68" t="s">
        <v>35</v>
      </c>
      <c r="D66" s="7" t="s">
        <v>0</v>
      </c>
      <c r="E66" s="14">
        <f t="shared" ref="E66" si="24">SUM(E67:E70)</f>
        <v>3282.7999999999997</v>
      </c>
      <c r="F66" s="51">
        <f t="shared" ref="F66:G66" si="25">SUM(F67:F70)</f>
        <v>3306.4160000000002</v>
      </c>
      <c r="G66" s="51">
        <f t="shared" si="25"/>
        <v>0</v>
      </c>
      <c r="H66" s="45">
        <f t="shared" ref="H66:H70" si="26">G66-F66</f>
        <v>-3306.4160000000002</v>
      </c>
      <c r="I66" s="15">
        <f t="shared" ref="I66:I70" si="27">G66/F66*100</f>
        <v>0</v>
      </c>
      <c r="J66" s="82" t="s">
        <v>84</v>
      </c>
    </row>
    <row r="67" spans="1:10" s="16" customFormat="1" ht="42.75" customHeight="1" x14ac:dyDescent="0.25">
      <c r="A67" s="109"/>
      <c r="B67" s="68"/>
      <c r="C67" s="68"/>
      <c r="D67" s="8" t="s">
        <v>18</v>
      </c>
      <c r="E67" s="20">
        <v>145.6</v>
      </c>
      <c r="F67" s="52">
        <v>146.58799999999999</v>
      </c>
      <c r="G67" s="52">
        <v>0</v>
      </c>
      <c r="H67" s="45">
        <f t="shared" si="26"/>
        <v>-146.58799999999999</v>
      </c>
      <c r="I67" s="15">
        <f t="shared" si="27"/>
        <v>0</v>
      </c>
      <c r="J67" s="83"/>
    </row>
    <row r="68" spans="1:10" s="19" customFormat="1" ht="40.5" customHeight="1" x14ac:dyDescent="0.25">
      <c r="A68" s="109"/>
      <c r="B68" s="68"/>
      <c r="C68" s="68"/>
      <c r="D68" s="8" t="s">
        <v>2</v>
      </c>
      <c r="E68" s="20">
        <v>2973</v>
      </c>
      <c r="F68" s="20">
        <v>2995.598</v>
      </c>
      <c r="G68" s="20">
        <v>0</v>
      </c>
      <c r="H68" s="45">
        <f t="shared" si="26"/>
        <v>-2995.598</v>
      </c>
      <c r="I68" s="15">
        <f t="shared" si="27"/>
        <v>0</v>
      </c>
      <c r="J68" s="83"/>
    </row>
    <row r="69" spans="1:10" s="19" customFormat="1" ht="38.25" customHeight="1" x14ac:dyDescent="0.25">
      <c r="A69" s="109"/>
      <c r="B69" s="68"/>
      <c r="C69" s="68"/>
      <c r="D69" s="8" t="s">
        <v>3</v>
      </c>
      <c r="E69" s="20">
        <v>164.2</v>
      </c>
      <c r="F69" s="52">
        <v>164.23</v>
      </c>
      <c r="G69" s="52">
        <v>0</v>
      </c>
      <c r="H69" s="45">
        <f t="shared" si="26"/>
        <v>-164.23</v>
      </c>
      <c r="I69" s="15">
        <f t="shared" si="27"/>
        <v>0</v>
      </c>
      <c r="J69" s="83"/>
    </row>
    <row r="70" spans="1:10" s="19" customFormat="1" ht="42.75" customHeight="1" x14ac:dyDescent="0.25">
      <c r="A70" s="110"/>
      <c r="B70" s="69"/>
      <c r="C70" s="69"/>
      <c r="D70" s="8" t="s">
        <v>31</v>
      </c>
      <c r="E70" s="20">
        <v>0</v>
      </c>
      <c r="F70" s="52">
        <v>0</v>
      </c>
      <c r="G70" s="52">
        <v>0</v>
      </c>
      <c r="H70" s="45">
        <f t="shared" si="26"/>
        <v>0</v>
      </c>
      <c r="I70" s="15" t="e">
        <f t="shared" si="27"/>
        <v>#DIV/0!</v>
      </c>
      <c r="J70" s="84"/>
    </row>
    <row r="71" spans="1:10" s="16" customFormat="1" ht="33" customHeight="1" x14ac:dyDescent="0.25">
      <c r="A71" s="109" t="s">
        <v>21</v>
      </c>
      <c r="B71" s="68" t="s">
        <v>67</v>
      </c>
      <c r="C71" s="68" t="s">
        <v>36</v>
      </c>
      <c r="D71" s="7" t="s">
        <v>0</v>
      </c>
      <c r="E71" s="14">
        <f>E72+E73+E74</f>
        <v>14119.300000000001</v>
      </c>
      <c r="F71" s="51">
        <f>F72+F73+F74</f>
        <v>11611.48</v>
      </c>
      <c r="G71" s="51">
        <f t="shared" ref="G71" si="28">G72+G73+G74</f>
        <v>0</v>
      </c>
      <c r="H71" s="45">
        <f t="shared" ref="H71:H75" si="29">G71-F71</f>
        <v>-11611.48</v>
      </c>
      <c r="I71" s="15">
        <f t="shared" ref="I71:I75" si="30">G71/F71*100</f>
        <v>0</v>
      </c>
      <c r="J71" s="82" t="s">
        <v>89</v>
      </c>
    </row>
    <row r="72" spans="1:10" s="19" customFormat="1" ht="36.75" customHeight="1" x14ac:dyDescent="0.25">
      <c r="A72" s="109"/>
      <c r="B72" s="68"/>
      <c r="C72" s="68"/>
      <c r="D72" s="8" t="s">
        <v>1</v>
      </c>
      <c r="E72" s="20">
        <v>1114.7</v>
      </c>
      <c r="F72" s="52">
        <v>337.9</v>
      </c>
      <c r="G72" s="52">
        <v>0</v>
      </c>
      <c r="H72" s="45">
        <f t="shared" si="29"/>
        <v>-337.9</v>
      </c>
      <c r="I72" s="15">
        <f t="shared" si="30"/>
        <v>0</v>
      </c>
      <c r="J72" s="83"/>
    </row>
    <row r="73" spans="1:10" s="19" customFormat="1" ht="53.25" customHeight="1" x14ac:dyDescent="0.25">
      <c r="A73" s="109"/>
      <c r="B73" s="68"/>
      <c r="C73" s="68"/>
      <c r="D73" s="8" t="s">
        <v>2</v>
      </c>
      <c r="E73" s="20">
        <v>13004.6</v>
      </c>
      <c r="F73" s="52">
        <v>11273.58</v>
      </c>
      <c r="G73" s="52">
        <v>0</v>
      </c>
      <c r="H73" s="45">
        <f t="shared" si="29"/>
        <v>-11273.58</v>
      </c>
      <c r="I73" s="15">
        <f t="shared" si="30"/>
        <v>0</v>
      </c>
      <c r="J73" s="83"/>
    </row>
    <row r="74" spans="1:10" s="19" customFormat="1" ht="36" customHeight="1" x14ac:dyDescent="0.25">
      <c r="A74" s="109"/>
      <c r="B74" s="68"/>
      <c r="C74" s="68"/>
      <c r="D74" s="8" t="s">
        <v>3</v>
      </c>
      <c r="E74" s="18">
        <v>0</v>
      </c>
      <c r="F74" s="52">
        <v>0</v>
      </c>
      <c r="G74" s="52">
        <v>0</v>
      </c>
      <c r="H74" s="45">
        <f t="shared" si="29"/>
        <v>0</v>
      </c>
      <c r="I74" s="15" t="e">
        <f t="shared" si="30"/>
        <v>#DIV/0!</v>
      </c>
      <c r="J74" s="83"/>
    </row>
    <row r="75" spans="1:10" s="19" customFormat="1" ht="41.25" customHeight="1" x14ac:dyDescent="0.25">
      <c r="A75" s="110"/>
      <c r="B75" s="69"/>
      <c r="C75" s="69"/>
      <c r="D75" s="8" t="s">
        <v>31</v>
      </c>
      <c r="E75" s="18">
        <v>0</v>
      </c>
      <c r="F75" s="52">
        <v>0</v>
      </c>
      <c r="G75" s="52">
        <v>0</v>
      </c>
      <c r="H75" s="45">
        <f t="shared" si="29"/>
        <v>0</v>
      </c>
      <c r="I75" s="15" t="e">
        <f t="shared" si="30"/>
        <v>#DIV/0!</v>
      </c>
      <c r="J75" s="84"/>
    </row>
    <row r="76" spans="1:10" s="19" customFormat="1" ht="38.25" customHeight="1" x14ac:dyDescent="0.25">
      <c r="A76" s="109" t="s">
        <v>15</v>
      </c>
      <c r="B76" s="68" t="s">
        <v>27</v>
      </c>
      <c r="C76" s="68" t="s">
        <v>4</v>
      </c>
      <c r="D76" s="8" t="s">
        <v>0</v>
      </c>
      <c r="E76" s="14">
        <f>E77+E78+E79</f>
        <v>0</v>
      </c>
      <c r="F76" s="51">
        <f>F77+F78+F79</f>
        <v>0</v>
      </c>
      <c r="G76" s="51">
        <f t="shared" ref="G76" si="31">G77+G78+G79</f>
        <v>0</v>
      </c>
      <c r="H76" s="45">
        <f t="shared" ref="H76:H80" si="32">G76-F76</f>
        <v>0</v>
      </c>
      <c r="I76" s="15" t="e">
        <f t="shared" ref="I76:I80" si="33">G76/F76*100</f>
        <v>#DIV/0!</v>
      </c>
      <c r="J76" s="82" t="s">
        <v>82</v>
      </c>
    </row>
    <row r="77" spans="1:10" s="19" customFormat="1" ht="39" customHeight="1" x14ac:dyDescent="0.25">
      <c r="A77" s="109"/>
      <c r="B77" s="68"/>
      <c r="C77" s="68"/>
      <c r="D77" s="8" t="s">
        <v>1</v>
      </c>
      <c r="E77" s="18">
        <v>0</v>
      </c>
      <c r="F77" s="52">
        <v>0</v>
      </c>
      <c r="G77" s="52">
        <v>0</v>
      </c>
      <c r="H77" s="45">
        <f t="shared" si="32"/>
        <v>0</v>
      </c>
      <c r="I77" s="15" t="e">
        <f t="shared" si="33"/>
        <v>#DIV/0!</v>
      </c>
      <c r="J77" s="83"/>
    </row>
    <row r="78" spans="1:10" s="19" customFormat="1" ht="50.25" customHeight="1" x14ac:dyDescent="0.25">
      <c r="A78" s="109"/>
      <c r="B78" s="68"/>
      <c r="C78" s="68"/>
      <c r="D78" s="8" t="s">
        <v>2</v>
      </c>
      <c r="E78" s="18">
        <v>0</v>
      </c>
      <c r="F78" s="52">
        <v>0</v>
      </c>
      <c r="G78" s="52">
        <v>0</v>
      </c>
      <c r="H78" s="45">
        <f t="shared" si="32"/>
        <v>0</v>
      </c>
      <c r="I78" s="15" t="e">
        <f t="shared" si="33"/>
        <v>#DIV/0!</v>
      </c>
      <c r="J78" s="83"/>
    </row>
    <row r="79" spans="1:10" s="19" customFormat="1" ht="34.5" customHeight="1" x14ac:dyDescent="0.25">
      <c r="A79" s="109"/>
      <c r="B79" s="68"/>
      <c r="C79" s="68"/>
      <c r="D79" s="8" t="s">
        <v>3</v>
      </c>
      <c r="E79" s="18">
        <v>0</v>
      </c>
      <c r="F79" s="52">
        <v>0</v>
      </c>
      <c r="G79" s="52">
        <v>0</v>
      </c>
      <c r="H79" s="45">
        <f t="shared" si="32"/>
        <v>0</v>
      </c>
      <c r="I79" s="15" t="e">
        <f t="shared" si="33"/>
        <v>#DIV/0!</v>
      </c>
      <c r="J79" s="83"/>
    </row>
    <row r="80" spans="1:10" s="19" customFormat="1" ht="45.75" customHeight="1" x14ac:dyDescent="0.25">
      <c r="A80" s="110"/>
      <c r="B80" s="69"/>
      <c r="C80" s="69"/>
      <c r="D80" s="8" t="s">
        <v>31</v>
      </c>
      <c r="E80" s="18">
        <v>0</v>
      </c>
      <c r="F80" s="52">
        <v>0</v>
      </c>
      <c r="G80" s="52">
        <v>0</v>
      </c>
      <c r="H80" s="45">
        <f t="shared" si="32"/>
        <v>0</v>
      </c>
      <c r="I80" s="15" t="e">
        <f t="shared" si="33"/>
        <v>#DIV/0!</v>
      </c>
      <c r="J80" s="84"/>
    </row>
    <row r="81" spans="1:14" s="19" customFormat="1" ht="27.75" customHeight="1" x14ac:dyDescent="0.25">
      <c r="A81" s="109" t="s">
        <v>16</v>
      </c>
      <c r="B81" s="68" t="s">
        <v>28</v>
      </c>
      <c r="C81" s="68" t="s">
        <v>34</v>
      </c>
      <c r="D81" s="8" t="s">
        <v>0</v>
      </c>
      <c r="E81" s="14">
        <f t="shared" ref="E81" si="34">SUM(E83+E85)</f>
        <v>4.3</v>
      </c>
      <c r="F81" s="51">
        <f t="shared" ref="F81:G81" si="35">SUM(F83+F85)</f>
        <v>4.3</v>
      </c>
      <c r="G81" s="51">
        <f t="shared" si="35"/>
        <v>0</v>
      </c>
      <c r="H81" s="45">
        <f t="shared" ref="H81:H85" si="36">G81-F81</f>
        <v>-4.3</v>
      </c>
      <c r="I81" s="15">
        <f t="shared" ref="I81:I85" si="37">G81/F81*100</f>
        <v>0</v>
      </c>
      <c r="J81" s="82" t="s">
        <v>86</v>
      </c>
    </row>
    <row r="82" spans="1:14" s="19" customFormat="1" ht="42" customHeight="1" x14ac:dyDescent="0.25">
      <c r="A82" s="109"/>
      <c r="B82" s="68"/>
      <c r="C82" s="68"/>
      <c r="D82" s="8" t="s">
        <v>1</v>
      </c>
      <c r="E82" s="18">
        <v>0</v>
      </c>
      <c r="F82" s="52">
        <v>0</v>
      </c>
      <c r="G82" s="52">
        <v>0</v>
      </c>
      <c r="H82" s="45">
        <f t="shared" si="36"/>
        <v>0</v>
      </c>
      <c r="I82" s="15" t="e">
        <f t="shared" si="37"/>
        <v>#DIV/0!</v>
      </c>
      <c r="J82" s="83"/>
    </row>
    <row r="83" spans="1:14" s="19" customFormat="1" ht="47.25" customHeight="1" x14ac:dyDescent="0.25">
      <c r="A83" s="109"/>
      <c r="B83" s="68"/>
      <c r="C83" s="68"/>
      <c r="D83" s="8" t="s">
        <v>2</v>
      </c>
      <c r="E83" s="18">
        <v>4.3</v>
      </c>
      <c r="F83" s="52">
        <v>4.3</v>
      </c>
      <c r="G83" s="52">
        <v>0</v>
      </c>
      <c r="H83" s="45">
        <f t="shared" si="36"/>
        <v>-4.3</v>
      </c>
      <c r="I83" s="15">
        <f t="shared" si="37"/>
        <v>0</v>
      </c>
      <c r="J83" s="83"/>
    </row>
    <row r="84" spans="1:14" s="19" customFormat="1" ht="33.75" customHeight="1" x14ac:dyDescent="0.25">
      <c r="A84" s="109"/>
      <c r="B84" s="68"/>
      <c r="C84" s="68"/>
      <c r="D84" s="8" t="s">
        <v>3</v>
      </c>
      <c r="E84" s="18">
        <v>0</v>
      </c>
      <c r="F84" s="52">
        <v>0</v>
      </c>
      <c r="G84" s="52">
        <v>0</v>
      </c>
      <c r="H84" s="45">
        <f t="shared" si="36"/>
        <v>0</v>
      </c>
      <c r="I84" s="15" t="e">
        <f t="shared" si="37"/>
        <v>#DIV/0!</v>
      </c>
      <c r="J84" s="83"/>
    </row>
    <row r="85" spans="1:14" s="19" customFormat="1" ht="40.5" customHeight="1" x14ac:dyDescent="0.25">
      <c r="A85" s="110"/>
      <c r="B85" s="69"/>
      <c r="C85" s="69"/>
      <c r="D85" s="8" t="s">
        <v>31</v>
      </c>
      <c r="E85" s="18">
        <v>0</v>
      </c>
      <c r="F85" s="52">
        <v>0</v>
      </c>
      <c r="G85" s="52">
        <v>0</v>
      </c>
      <c r="H85" s="45">
        <f t="shared" si="36"/>
        <v>0</v>
      </c>
      <c r="I85" s="15" t="e">
        <f t="shared" si="37"/>
        <v>#DIV/0!</v>
      </c>
      <c r="J85" s="84"/>
    </row>
    <row r="86" spans="1:14" s="16" customFormat="1" ht="40.5" customHeight="1" x14ac:dyDescent="0.25">
      <c r="A86" s="131" t="s">
        <v>32</v>
      </c>
      <c r="B86" s="132"/>
      <c r="C86" s="132"/>
      <c r="D86" s="7" t="s">
        <v>0</v>
      </c>
      <c r="E86" s="14">
        <f>SUM(E87:E90)</f>
        <v>17949.2</v>
      </c>
      <c r="F86" s="51">
        <f t="shared" ref="F86:G86" si="38">F81+F76+F71+F66+F61</f>
        <v>15464.196</v>
      </c>
      <c r="G86" s="51">
        <f t="shared" si="38"/>
        <v>0</v>
      </c>
      <c r="H86" s="45">
        <f t="shared" ref="H86:H100" si="39">G86-F86</f>
        <v>-15464.196</v>
      </c>
      <c r="I86" s="15">
        <f t="shared" ref="I86:I100" si="40">G86/F86*100</f>
        <v>0</v>
      </c>
      <c r="J86" s="85"/>
    </row>
    <row r="87" spans="1:14" s="19" customFormat="1" ht="50.25" customHeight="1" x14ac:dyDescent="0.25">
      <c r="A87" s="132"/>
      <c r="B87" s="132"/>
      <c r="C87" s="132"/>
      <c r="D87" s="8" t="s">
        <v>1</v>
      </c>
      <c r="E87" s="18">
        <f>E82+E77+E72+E67+E62</f>
        <v>1260.3</v>
      </c>
      <c r="F87" s="52">
        <f>F82+F77+F72+F67+F62</f>
        <v>484.48799999999994</v>
      </c>
      <c r="G87" s="52">
        <f t="shared" ref="G87" si="41">G82+G77+G72+G67+G62</f>
        <v>0</v>
      </c>
      <c r="H87" s="45">
        <f t="shared" si="39"/>
        <v>-484.48799999999994</v>
      </c>
      <c r="I87" s="15">
        <f t="shared" si="40"/>
        <v>0</v>
      </c>
      <c r="J87" s="83"/>
    </row>
    <row r="88" spans="1:14" s="19" customFormat="1" ht="63.75" customHeight="1" x14ac:dyDescent="0.25">
      <c r="A88" s="132"/>
      <c r="B88" s="132"/>
      <c r="C88" s="132"/>
      <c r="D88" s="8" t="s">
        <v>2</v>
      </c>
      <c r="E88" s="18">
        <f>E83+E78+E73+E68+E63</f>
        <v>16524.7</v>
      </c>
      <c r="F88" s="18">
        <f>F83+F78+F73+F68+F63</f>
        <v>14815.477999999999</v>
      </c>
      <c r="G88" s="52">
        <f t="shared" ref="G88" si="42">G83+G78+G73+G68+G63</f>
        <v>0</v>
      </c>
      <c r="H88" s="45">
        <f t="shared" si="39"/>
        <v>-14815.477999999999</v>
      </c>
      <c r="I88" s="15">
        <f t="shared" si="40"/>
        <v>0</v>
      </c>
      <c r="J88" s="83"/>
    </row>
    <row r="89" spans="1:14" s="19" customFormat="1" ht="45.75" customHeight="1" x14ac:dyDescent="0.25">
      <c r="A89" s="132"/>
      <c r="B89" s="132"/>
      <c r="C89" s="132"/>
      <c r="D89" s="8" t="s">
        <v>3</v>
      </c>
      <c r="E89" s="18">
        <f>E84+E79+E74+E69+E64</f>
        <v>164.2</v>
      </c>
      <c r="F89" s="52">
        <f t="shared" ref="F89:G89" si="43">F84+F79+F74+F69+F64</f>
        <v>164.23</v>
      </c>
      <c r="G89" s="52">
        <f t="shared" si="43"/>
        <v>0</v>
      </c>
      <c r="H89" s="45">
        <f t="shared" si="39"/>
        <v>-164.23</v>
      </c>
      <c r="I89" s="15">
        <f t="shared" si="40"/>
        <v>0</v>
      </c>
      <c r="J89" s="83"/>
    </row>
    <row r="90" spans="1:14" s="19" customFormat="1" ht="44.25" customHeight="1" x14ac:dyDescent="0.25">
      <c r="A90" s="64"/>
      <c r="B90" s="64"/>
      <c r="C90" s="64"/>
      <c r="D90" s="8" t="s">
        <v>31</v>
      </c>
      <c r="E90" s="18">
        <f>E85+E80+E75+E70+E65</f>
        <v>0</v>
      </c>
      <c r="F90" s="52">
        <f t="shared" ref="F90:G90" si="44">F85+F80+F75+F70+F65</f>
        <v>0</v>
      </c>
      <c r="G90" s="52">
        <f t="shared" si="44"/>
        <v>0</v>
      </c>
      <c r="H90" s="45">
        <f t="shared" si="39"/>
        <v>0</v>
      </c>
      <c r="I90" s="15" t="e">
        <f t="shared" si="40"/>
        <v>#DIV/0!</v>
      </c>
      <c r="J90" s="84"/>
    </row>
    <row r="91" spans="1:14" s="10" customFormat="1" ht="39" customHeight="1" x14ac:dyDescent="0.25">
      <c r="A91" s="103" t="s">
        <v>7</v>
      </c>
      <c r="B91" s="103"/>
      <c r="C91" s="103"/>
      <c r="D91" s="7" t="s">
        <v>0</v>
      </c>
      <c r="E91" s="14">
        <f>SUM(E92:E95)</f>
        <v>105511.5</v>
      </c>
      <c r="F91" s="51">
        <f xml:space="preserve"> F86+F55+F29</f>
        <v>103026.49599999998</v>
      </c>
      <c r="G91" s="51">
        <f>G86+G55+G29</f>
        <v>0</v>
      </c>
      <c r="H91" s="45">
        <f t="shared" si="39"/>
        <v>-103026.49599999998</v>
      </c>
      <c r="I91" s="15">
        <f t="shared" si="40"/>
        <v>0</v>
      </c>
      <c r="J91" s="85"/>
      <c r="K91" s="25" t="s">
        <v>23</v>
      </c>
      <c r="L91" s="25" t="s">
        <v>23</v>
      </c>
      <c r="M91" s="25" t="s">
        <v>23</v>
      </c>
      <c r="N91" s="25" t="s">
        <v>23</v>
      </c>
    </row>
    <row r="92" spans="1:14" s="10" customFormat="1" ht="48.75" customHeight="1" x14ac:dyDescent="0.25">
      <c r="A92" s="103"/>
      <c r="B92" s="103"/>
      <c r="C92" s="103"/>
      <c r="D92" s="22" t="s">
        <v>1</v>
      </c>
      <c r="E92" s="14">
        <f t="shared" ref="E92:F95" si="45">E87+E56+E30</f>
        <v>1260.3</v>
      </c>
      <c r="F92" s="51">
        <f t="shared" si="45"/>
        <v>484.48799999999994</v>
      </c>
      <c r="G92" s="51">
        <f>G87+G56+G30</f>
        <v>0</v>
      </c>
      <c r="H92" s="45">
        <f t="shared" si="39"/>
        <v>-484.48799999999994</v>
      </c>
      <c r="I92" s="15">
        <f t="shared" si="40"/>
        <v>0</v>
      </c>
      <c r="J92" s="83"/>
      <c r="K92" s="25" t="s">
        <v>23</v>
      </c>
    </row>
    <row r="93" spans="1:14" s="10" customFormat="1" ht="57" customHeight="1" x14ac:dyDescent="0.25">
      <c r="A93" s="103"/>
      <c r="B93" s="103"/>
      <c r="C93" s="103"/>
      <c r="D93" s="7" t="s">
        <v>2</v>
      </c>
      <c r="E93" s="14">
        <f t="shared" si="45"/>
        <v>97957.599999999991</v>
      </c>
      <c r="F93" s="51">
        <f t="shared" si="45"/>
        <v>96248.377999999997</v>
      </c>
      <c r="G93" s="51">
        <f>G88+G57+G31</f>
        <v>0</v>
      </c>
      <c r="H93" s="45">
        <f t="shared" si="39"/>
        <v>-96248.377999999997</v>
      </c>
      <c r="I93" s="15">
        <f t="shared" si="40"/>
        <v>0</v>
      </c>
      <c r="J93" s="83"/>
      <c r="K93" s="25" t="s">
        <v>23</v>
      </c>
      <c r="L93" s="25"/>
    </row>
    <row r="94" spans="1:14" s="10" customFormat="1" ht="46.5" customHeight="1" x14ac:dyDescent="0.25">
      <c r="A94" s="103"/>
      <c r="B94" s="103"/>
      <c r="C94" s="103"/>
      <c r="D94" s="7" t="s">
        <v>3</v>
      </c>
      <c r="E94" s="14">
        <f t="shared" si="45"/>
        <v>6293.5999999999995</v>
      </c>
      <c r="F94" s="51">
        <f t="shared" si="45"/>
        <v>6293.6299999999992</v>
      </c>
      <c r="G94" s="51">
        <f>G89+G58+G32</f>
        <v>0</v>
      </c>
      <c r="H94" s="45">
        <f t="shared" si="39"/>
        <v>-6293.6299999999992</v>
      </c>
      <c r="I94" s="15">
        <f t="shared" si="40"/>
        <v>0</v>
      </c>
      <c r="J94" s="83"/>
      <c r="K94" s="25" t="s">
        <v>23</v>
      </c>
    </row>
    <row r="95" spans="1:14" s="10" customFormat="1" ht="50.25" customHeight="1" x14ac:dyDescent="0.25">
      <c r="A95" s="66"/>
      <c r="B95" s="66"/>
      <c r="C95" s="66"/>
      <c r="D95" s="7" t="s">
        <v>31</v>
      </c>
      <c r="E95" s="14">
        <f t="shared" si="45"/>
        <v>0</v>
      </c>
      <c r="F95" s="51">
        <f t="shared" si="45"/>
        <v>0</v>
      </c>
      <c r="G95" s="51">
        <f>G90+G59+G33</f>
        <v>0</v>
      </c>
      <c r="H95" s="45">
        <f t="shared" si="39"/>
        <v>0</v>
      </c>
      <c r="I95" s="15" t="e">
        <f t="shared" si="40"/>
        <v>#DIV/0!</v>
      </c>
      <c r="J95" s="84"/>
    </row>
    <row r="96" spans="1:14" s="10" customFormat="1" ht="28.5" customHeight="1" x14ac:dyDescent="0.25">
      <c r="A96" s="103" t="s">
        <v>9</v>
      </c>
      <c r="B96" s="66"/>
      <c r="C96" s="66"/>
      <c r="D96" s="8" t="s">
        <v>0</v>
      </c>
      <c r="E96" s="18">
        <f>E45+E71+E50</f>
        <v>90928.9</v>
      </c>
      <c r="F96" s="52">
        <f>F45+F71+F50</f>
        <v>88421.079999999987</v>
      </c>
      <c r="G96" s="52">
        <f>G45+G71+G50</f>
        <v>0</v>
      </c>
      <c r="H96" s="45">
        <f t="shared" si="39"/>
        <v>-88421.079999999987</v>
      </c>
      <c r="I96" s="15">
        <f t="shared" si="40"/>
        <v>0</v>
      </c>
      <c r="J96" s="82"/>
      <c r="K96" s="25" t="s">
        <v>23</v>
      </c>
    </row>
    <row r="97" spans="1:10" s="10" customFormat="1" ht="38.25" customHeight="1" x14ac:dyDescent="0.25">
      <c r="A97" s="103"/>
      <c r="B97" s="66"/>
      <c r="C97" s="66"/>
      <c r="D97" s="17" t="s">
        <v>1</v>
      </c>
      <c r="E97" s="18">
        <f>E46+E72</f>
        <v>1114.7</v>
      </c>
      <c r="F97" s="52">
        <f>F46+F72</f>
        <v>337.9</v>
      </c>
      <c r="G97" s="52">
        <f>G46+G72</f>
        <v>0</v>
      </c>
      <c r="H97" s="45">
        <f t="shared" si="39"/>
        <v>-337.9</v>
      </c>
      <c r="I97" s="15">
        <f t="shared" si="40"/>
        <v>0</v>
      </c>
      <c r="J97" s="83"/>
    </row>
    <row r="98" spans="1:10" s="10" customFormat="1" ht="36" customHeight="1" x14ac:dyDescent="0.25">
      <c r="A98" s="66"/>
      <c r="B98" s="66"/>
      <c r="C98" s="66"/>
      <c r="D98" s="8" t="s">
        <v>2</v>
      </c>
      <c r="E98" s="20">
        <f t="shared" ref="E98:G99" si="46">E47+E73+E52</f>
        <v>84437.5</v>
      </c>
      <c r="F98" s="52">
        <f t="shared" si="46"/>
        <v>82706.48</v>
      </c>
      <c r="G98" s="52">
        <f t="shared" si="46"/>
        <v>0</v>
      </c>
      <c r="H98" s="45">
        <f t="shared" si="39"/>
        <v>-82706.48</v>
      </c>
      <c r="I98" s="15">
        <f t="shared" si="40"/>
        <v>0</v>
      </c>
      <c r="J98" s="83"/>
    </row>
    <row r="99" spans="1:10" s="10" customFormat="1" ht="33.75" customHeight="1" x14ac:dyDescent="0.25">
      <c r="A99" s="66"/>
      <c r="B99" s="66"/>
      <c r="C99" s="66"/>
      <c r="D99" s="8" t="s">
        <v>3</v>
      </c>
      <c r="E99" s="20">
        <f t="shared" si="46"/>
        <v>5376.7</v>
      </c>
      <c r="F99" s="52">
        <f t="shared" si="46"/>
        <v>5376.7</v>
      </c>
      <c r="G99" s="52">
        <f t="shared" si="46"/>
        <v>0</v>
      </c>
      <c r="H99" s="45">
        <f t="shared" si="39"/>
        <v>-5376.7</v>
      </c>
      <c r="I99" s="15">
        <f t="shared" si="40"/>
        <v>0</v>
      </c>
      <c r="J99" s="83"/>
    </row>
    <row r="100" spans="1:10" s="10" customFormat="1" ht="59.25" customHeight="1" x14ac:dyDescent="0.25">
      <c r="A100" s="66"/>
      <c r="B100" s="66"/>
      <c r="C100" s="66"/>
      <c r="D100" s="8" t="s">
        <v>10</v>
      </c>
      <c r="E100" s="18">
        <v>0</v>
      </c>
      <c r="F100" s="52">
        <v>0</v>
      </c>
      <c r="G100" s="52">
        <v>0</v>
      </c>
      <c r="H100" s="45">
        <f t="shared" si="39"/>
        <v>0</v>
      </c>
      <c r="I100" s="15" t="e">
        <f t="shared" si="40"/>
        <v>#DIV/0!</v>
      </c>
      <c r="J100" s="84"/>
    </row>
    <row r="101" spans="1:10" s="10" customFormat="1" ht="49.5" customHeight="1" x14ac:dyDescent="0.25">
      <c r="A101" s="67" t="s">
        <v>37</v>
      </c>
      <c r="B101" s="66"/>
      <c r="C101" s="66"/>
      <c r="D101" s="7" t="s">
        <v>0</v>
      </c>
      <c r="E101" s="14">
        <f>SUM(E102:E105)</f>
        <v>3829.9</v>
      </c>
      <c r="F101" s="14">
        <f>SUM(F102:F105)</f>
        <v>3852.7160000000003</v>
      </c>
      <c r="G101" s="14">
        <f t="shared" ref="G101:H101" si="47">SUM(G102:G105)</f>
        <v>0</v>
      </c>
      <c r="H101" s="14">
        <f t="shared" si="47"/>
        <v>-3852.7160000000003</v>
      </c>
      <c r="I101" s="15">
        <f t="shared" ref="I101:I125" si="48">G101/F101*100</f>
        <v>0</v>
      </c>
      <c r="J101" s="85"/>
    </row>
    <row r="102" spans="1:10" s="10" customFormat="1" ht="52.5" customHeight="1" x14ac:dyDescent="0.25">
      <c r="A102" s="67"/>
      <c r="B102" s="66"/>
      <c r="C102" s="66"/>
      <c r="D102" s="22" t="s">
        <v>1</v>
      </c>
      <c r="E102" s="14">
        <f t="shared" ref="E102:F105" si="49">E62+E67+E82</f>
        <v>145.6</v>
      </c>
      <c r="F102" s="14">
        <f t="shared" si="49"/>
        <v>146.58799999999999</v>
      </c>
      <c r="G102" s="51">
        <v>0</v>
      </c>
      <c r="H102" s="45">
        <f t="shared" ref="H102:H125" si="50">G102-F102</f>
        <v>-146.58799999999999</v>
      </c>
      <c r="I102" s="15">
        <f t="shared" si="48"/>
        <v>0</v>
      </c>
      <c r="J102" s="83"/>
    </row>
    <row r="103" spans="1:10" s="10" customFormat="1" ht="72.75" customHeight="1" x14ac:dyDescent="0.25">
      <c r="A103" s="66"/>
      <c r="B103" s="66"/>
      <c r="C103" s="66"/>
      <c r="D103" s="7" t="s">
        <v>2</v>
      </c>
      <c r="E103" s="14">
        <f t="shared" si="49"/>
        <v>3520.1000000000004</v>
      </c>
      <c r="F103" s="14">
        <f t="shared" si="49"/>
        <v>3541.8980000000001</v>
      </c>
      <c r="G103" s="51">
        <v>0</v>
      </c>
      <c r="H103" s="45">
        <f t="shared" si="50"/>
        <v>-3541.8980000000001</v>
      </c>
      <c r="I103" s="15">
        <f t="shared" si="48"/>
        <v>0</v>
      </c>
      <c r="J103" s="83"/>
    </row>
    <row r="104" spans="1:10" s="10" customFormat="1" ht="54.75" customHeight="1" x14ac:dyDescent="0.25">
      <c r="A104" s="66"/>
      <c r="B104" s="66"/>
      <c r="C104" s="66"/>
      <c r="D104" s="7" t="s">
        <v>3</v>
      </c>
      <c r="E104" s="14">
        <f t="shared" si="49"/>
        <v>164.2</v>
      </c>
      <c r="F104" s="14">
        <f t="shared" si="49"/>
        <v>164.23</v>
      </c>
      <c r="G104" s="51">
        <v>0</v>
      </c>
      <c r="H104" s="45">
        <f t="shared" si="50"/>
        <v>-164.23</v>
      </c>
      <c r="I104" s="15">
        <f t="shared" si="48"/>
        <v>0</v>
      </c>
      <c r="J104" s="83"/>
    </row>
    <row r="105" spans="1:10" s="10" customFormat="1" ht="64.5" customHeight="1" x14ac:dyDescent="0.25">
      <c r="A105" s="66"/>
      <c r="B105" s="66"/>
      <c r="C105" s="66"/>
      <c r="D105" s="7" t="s">
        <v>10</v>
      </c>
      <c r="E105" s="14">
        <f t="shared" si="49"/>
        <v>0</v>
      </c>
      <c r="F105" s="14">
        <f t="shared" si="49"/>
        <v>0</v>
      </c>
      <c r="G105" s="51">
        <v>0</v>
      </c>
      <c r="H105" s="45">
        <f t="shared" si="50"/>
        <v>0</v>
      </c>
      <c r="I105" s="15" t="e">
        <f t="shared" si="48"/>
        <v>#DIV/0!</v>
      </c>
      <c r="J105" s="84"/>
    </row>
    <row r="106" spans="1:10" s="10" customFormat="1" ht="50.25" customHeight="1" x14ac:dyDescent="0.25">
      <c r="A106" s="70" t="s">
        <v>80</v>
      </c>
      <c r="B106" s="71"/>
      <c r="C106" s="76" t="s">
        <v>35</v>
      </c>
      <c r="D106" s="7" t="s">
        <v>0</v>
      </c>
      <c r="E106" s="14">
        <f>SUM(E107:E110)</f>
        <v>80635.199999999997</v>
      </c>
      <c r="F106" s="51">
        <f>SUM(F107:F110)</f>
        <v>80658.015999999989</v>
      </c>
      <c r="G106" s="51">
        <f t="shared" ref="G106" si="51">SUM(G107:G110)</f>
        <v>0</v>
      </c>
      <c r="H106" s="45">
        <f t="shared" si="50"/>
        <v>-80658.015999999989</v>
      </c>
      <c r="I106" s="15">
        <f t="shared" si="48"/>
        <v>0</v>
      </c>
      <c r="J106" s="85"/>
    </row>
    <row r="107" spans="1:10" s="19" customFormat="1" ht="51" customHeight="1" x14ac:dyDescent="0.25">
      <c r="A107" s="72"/>
      <c r="B107" s="73"/>
      <c r="C107" s="77"/>
      <c r="D107" s="17" t="s">
        <v>1</v>
      </c>
      <c r="E107" s="20">
        <f>E46+E62+E67</f>
        <v>145.6</v>
      </c>
      <c r="F107" s="52">
        <f>F46+F62+F67</f>
        <v>146.58799999999999</v>
      </c>
      <c r="G107" s="52">
        <f>G46+G62+G67</f>
        <v>0</v>
      </c>
      <c r="H107" s="45">
        <f t="shared" si="50"/>
        <v>-146.58799999999999</v>
      </c>
      <c r="I107" s="15">
        <f t="shared" si="48"/>
        <v>0</v>
      </c>
      <c r="J107" s="83"/>
    </row>
    <row r="108" spans="1:10" s="19" customFormat="1" ht="63.75" customHeight="1" x14ac:dyDescent="0.25">
      <c r="A108" s="72"/>
      <c r="B108" s="73"/>
      <c r="C108" s="77"/>
      <c r="D108" s="8" t="s">
        <v>2</v>
      </c>
      <c r="E108" s="20">
        <f t="shared" ref="E108:H109" si="52">E68+E63+E47+E52</f>
        <v>74948.7</v>
      </c>
      <c r="F108" s="52">
        <f t="shared" si="52"/>
        <v>74970.497999999992</v>
      </c>
      <c r="G108" s="52">
        <f t="shared" si="52"/>
        <v>0</v>
      </c>
      <c r="H108" s="20">
        <f t="shared" si="52"/>
        <v>-74970.497999999992</v>
      </c>
      <c r="I108" s="15">
        <f t="shared" si="48"/>
        <v>0</v>
      </c>
      <c r="J108" s="83"/>
    </row>
    <row r="109" spans="1:10" s="19" customFormat="1" ht="62.25" customHeight="1" x14ac:dyDescent="0.25">
      <c r="A109" s="72"/>
      <c r="B109" s="73"/>
      <c r="C109" s="77"/>
      <c r="D109" s="8" t="s">
        <v>3</v>
      </c>
      <c r="E109" s="20">
        <f t="shared" si="52"/>
        <v>5540.9</v>
      </c>
      <c r="F109" s="52">
        <f t="shared" si="52"/>
        <v>5540.9299999999994</v>
      </c>
      <c r="G109" s="52">
        <f t="shared" si="52"/>
        <v>0</v>
      </c>
      <c r="H109" s="20">
        <f t="shared" si="52"/>
        <v>-5540.9299999999994</v>
      </c>
      <c r="I109" s="15">
        <f t="shared" si="48"/>
        <v>0</v>
      </c>
      <c r="J109" s="83"/>
    </row>
    <row r="110" spans="1:10" s="19" customFormat="1" ht="68.25" customHeight="1" x14ac:dyDescent="0.25">
      <c r="A110" s="74"/>
      <c r="B110" s="75"/>
      <c r="C110" s="78"/>
      <c r="D110" s="8" t="s">
        <v>10</v>
      </c>
      <c r="E110" s="20">
        <f>E85+E75+E70+E65+E49</f>
        <v>0</v>
      </c>
      <c r="F110" s="52">
        <f>F85+F75+F70+F65+F49</f>
        <v>0</v>
      </c>
      <c r="G110" s="52">
        <f>G85+G75+G70+G65+G49</f>
        <v>0</v>
      </c>
      <c r="H110" s="45">
        <f t="shared" si="50"/>
        <v>0</v>
      </c>
      <c r="I110" s="15" t="e">
        <f t="shared" si="48"/>
        <v>#DIV/0!</v>
      </c>
      <c r="J110" s="84"/>
    </row>
    <row r="111" spans="1:10" s="16" customFormat="1" ht="41.25" customHeight="1" x14ac:dyDescent="0.25">
      <c r="A111" s="70" t="s">
        <v>79</v>
      </c>
      <c r="B111" s="71"/>
      <c r="C111" s="76" t="s">
        <v>4</v>
      </c>
      <c r="D111" s="7" t="s">
        <v>0</v>
      </c>
      <c r="E111" s="14">
        <f>SUM(E112:E115)</f>
        <v>10752.7</v>
      </c>
      <c r="F111" s="51">
        <f>SUM(F112:F115)</f>
        <v>10752.7</v>
      </c>
      <c r="G111" s="51">
        <f t="shared" ref="G111" si="53">SUM(G112:G115)</f>
        <v>0</v>
      </c>
      <c r="H111" s="45">
        <f t="shared" si="50"/>
        <v>-10752.7</v>
      </c>
      <c r="I111" s="15">
        <f t="shared" si="48"/>
        <v>0</v>
      </c>
      <c r="J111" s="85"/>
    </row>
    <row r="112" spans="1:10" s="16" customFormat="1" ht="57.75" customHeight="1" x14ac:dyDescent="0.25">
      <c r="A112" s="72"/>
      <c r="B112" s="73"/>
      <c r="C112" s="77"/>
      <c r="D112" s="17" t="s">
        <v>1</v>
      </c>
      <c r="E112" s="14">
        <f>E15+E20+E77</f>
        <v>0</v>
      </c>
      <c r="F112" s="51">
        <f>F15+F20+F77</f>
        <v>0</v>
      </c>
      <c r="G112" s="51">
        <f>G15+G20+G77</f>
        <v>0</v>
      </c>
      <c r="H112" s="45">
        <f t="shared" si="50"/>
        <v>0</v>
      </c>
      <c r="I112" s="15" t="e">
        <f t="shared" si="48"/>
        <v>#DIV/0!</v>
      </c>
      <c r="J112" s="83"/>
    </row>
    <row r="113" spans="1:10" s="19" customFormat="1" ht="60" customHeight="1" x14ac:dyDescent="0.25">
      <c r="A113" s="72"/>
      <c r="B113" s="73"/>
      <c r="C113" s="77"/>
      <c r="D113" s="8" t="s">
        <v>2</v>
      </c>
      <c r="E113" s="18">
        <f t="shared" ref="E113:G114" si="54">E78+E42+E37+E31</f>
        <v>10000</v>
      </c>
      <c r="F113" s="52">
        <f t="shared" si="54"/>
        <v>10000</v>
      </c>
      <c r="G113" s="52">
        <f t="shared" si="54"/>
        <v>0</v>
      </c>
      <c r="H113" s="45">
        <f t="shared" si="50"/>
        <v>-10000</v>
      </c>
      <c r="I113" s="15">
        <f t="shared" si="48"/>
        <v>0</v>
      </c>
      <c r="J113" s="83"/>
    </row>
    <row r="114" spans="1:10" s="19" customFormat="1" ht="48" customHeight="1" x14ac:dyDescent="0.25">
      <c r="A114" s="72"/>
      <c r="B114" s="73"/>
      <c r="C114" s="77"/>
      <c r="D114" s="8" t="s">
        <v>3</v>
      </c>
      <c r="E114" s="18">
        <f t="shared" si="54"/>
        <v>752.7</v>
      </c>
      <c r="F114" s="52">
        <f t="shared" si="54"/>
        <v>752.7</v>
      </c>
      <c r="G114" s="52">
        <f t="shared" si="54"/>
        <v>0</v>
      </c>
      <c r="H114" s="45">
        <f t="shared" si="50"/>
        <v>-752.7</v>
      </c>
      <c r="I114" s="15">
        <f t="shared" si="48"/>
        <v>0</v>
      </c>
      <c r="J114" s="83"/>
    </row>
    <row r="115" spans="1:10" s="19" customFormat="1" ht="53.25" customHeight="1" x14ac:dyDescent="0.25">
      <c r="A115" s="74"/>
      <c r="B115" s="75"/>
      <c r="C115" s="78"/>
      <c r="D115" s="8" t="s">
        <v>10</v>
      </c>
      <c r="E115" s="18">
        <v>0</v>
      </c>
      <c r="F115" s="52">
        <v>0</v>
      </c>
      <c r="G115" s="52">
        <v>0</v>
      </c>
      <c r="H115" s="45">
        <f t="shared" si="50"/>
        <v>0</v>
      </c>
      <c r="I115" s="15" t="e">
        <f t="shared" si="48"/>
        <v>#DIV/0!</v>
      </c>
      <c r="J115" s="84"/>
    </row>
    <row r="116" spans="1:10" s="10" customFormat="1" ht="28.5" customHeight="1" x14ac:dyDescent="0.25">
      <c r="A116" s="70" t="s">
        <v>78</v>
      </c>
      <c r="B116" s="71"/>
      <c r="C116" s="76" t="s">
        <v>36</v>
      </c>
      <c r="D116" s="7" t="s">
        <v>0</v>
      </c>
      <c r="E116" s="14">
        <f t="shared" ref="E116:G119" si="55">E71</f>
        <v>14119.300000000001</v>
      </c>
      <c r="F116" s="51">
        <f t="shared" si="55"/>
        <v>11611.48</v>
      </c>
      <c r="G116" s="51">
        <f t="shared" si="55"/>
        <v>0</v>
      </c>
      <c r="H116" s="45">
        <f t="shared" si="50"/>
        <v>-11611.48</v>
      </c>
      <c r="I116" s="15">
        <f t="shared" si="48"/>
        <v>0</v>
      </c>
      <c r="J116" s="85"/>
    </row>
    <row r="117" spans="1:10" s="19" customFormat="1" ht="42" customHeight="1" x14ac:dyDescent="0.25">
      <c r="A117" s="72"/>
      <c r="B117" s="73"/>
      <c r="C117" s="77"/>
      <c r="D117" s="17" t="s">
        <v>1</v>
      </c>
      <c r="E117" s="20">
        <f t="shared" si="55"/>
        <v>1114.7</v>
      </c>
      <c r="F117" s="52">
        <f t="shared" si="55"/>
        <v>337.9</v>
      </c>
      <c r="G117" s="52">
        <f t="shared" si="55"/>
        <v>0</v>
      </c>
      <c r="H117" s="45">
        <f t="shared" si="50"/>
        <v>-337.9</v>
      </c>
      <c r="I117" s="15">
        <f t="shared" si="48"/>
        <v>0</v>
      </c>
      <c r="J117" s="83"/>
    </row>
    <row r="118" spans="1:10" s="19" customFormat="1" ht="68.25" customHeight="1" x14ac:dyDescent="0.25">
      <c r="A118" s="72"/>
      <c r="B118" s="73"/>
      <c r="C118" s="77"/>
      <c r="D118" s="8" t="s">
        <v>2</v>
      </c>
      <c r="E118" s="20">
        <f t="shared" si="55"/>
        <v>13004.6</v>
      </c>
      <c r="F118" s="52">
        <f t="shared" si="55"/>
        <v>11273.58</v>
      </c>
      <c r="G118" s="52">
        <f t="shared" si="55"/>
        <v>0</v>
      </c>
      <c r="H118" s="45">
        <f t="shared" si="50"/>
        <v>-11273.58</v>
      </c>
      <c r="I118" s="15">
        <f t="shared" si="48"/>
        <v>0</v>
      </c>
      <c r="J118" s="83"/>
    </row>
    <row r="119" spans="1:10" s="19" customFormat="1" ht="35.25" customHeight="1" x14ac:dyDescent="0.25">
      <c r="A119" s="72"/>
      <c r="B119" s="73"/>
      <c r="C119" s="77"/>
      <c r="D119" s="8" t="s">
        <v>3</v>
      </c>
      <c r="E119" s="20">
        <f t="shared" si="55"/>
        <v>0</v>
      </c>
      <c r="F119" s="52">
        <f t="shared" si="55"/>
        <v>0</v>
      </c>
      <c r="G119" s="52">
        <f t="shared" si="55"/>
        <v>0</v>
      </c>
      <c r="H119" s="45">
        <f t="shared" si="50"/>
        <v>0</v>
      </c>
      <c r="I119" s="15" t="e">
        <f t="shared" si="48"/>
        <v>#DIV/0!</v>
      </c>
      <c r="J119" s="83"/>
    </row>
    <row r="120" spans="1:10" s="19" customFormat="1" ht="51" customHeight="1" x14ac:dyDescent="0.25">
      <c r="A120" s="74"/>
      <c r="B120" s="75"/>
      <c r="C120" s="78"/>
      <c r="D120" s="8" t="s">
        <v>10</v>
      </c>
      <c r="E120" s="20">
        <v>0</v>
      </c>
      <c r="F120" s="52">
        <v>0</v>
      </c>
      <c r="G120" s="52">
        <v>0</v>
      </c>
      <c r="H120" s="45">
        <f t="shared" si="50"/>
        <v>0</v>
      </c>
      <c r="I120" s="15" t="e">
        <f t="shared" si="48"/>
        <v>#DIV/0!</v>
      </c>
      <c r="J120" s="84"/>
    </row>
    <row r="121" spans="1:10" s="19" customFormat="1" ht="51" customHeight="1" x14ac:dyDescent="0.25">
      <c r="A121" s="125" t="s">
        <v>77</v>
      </c>
      <c r="B121" s="126"/>
      <c r="C121" s="122" t="s">
        <v>34</v>
      </c>
      <c r="D121" s="7" t="s">
        <v>0</v>
      </c>
      <c r="E121" s="23">
        <f t="shared" ref="E121" si="56">SUM(E122:E125)</f>
        <v>4.3</v>
      </c>
      <c r="F121" s="51">
        <f t="shared" ref="F121:G121" si="57">SUM(F122:F125)</f>
        <v>4.3</v>
      </c>
      <c r="G121" s="51">
        <f t="shared" si="57"/>
        <v>0</v>
      </c>
      <c r="H121" s="45">
        <f t="shared" si="50"/>
        <v>-4.3</v>
      </c>
      <c r="I121" s="15">
        <f t="shared" si="48"/>
        <v>0</v>
      </c>
      <c r="J121" s="121"/>
    </row>
    <row r="122" spans="1:10" s="19" customFormat="1" ht="51" customHeight="1" x14ac:dyDescent="0.25">
      <c r="A122" s="127"/>
      <c r="B122" s="128"/>
      <c r="C122" s="123"/>
      <c r="D122" s="17" t="s">
        <v>1</v>
      </c>
      <c r="E122" s="20">
        <v>0</v>
      </c>
      <c r="F122" s="52">
        <v>0</v>
      </c>
      <c r="G122" s="52">
        <v>0</v>
      </c>
      <c r="H122" s="45">
        <f t="shared" si="50"/>
        <v>0</v>
      </c>
      <c r="I122" s="15" t="e">
        <f t="shared" si="48"/>
        <v>#DIV/0!</v>
      </c>
      <c r="J122" s="83"/>
    </row>
    <row r="123" spans="1:10" s="19" customFormat="1" ht="69.75" customHeight="1" x14ac:dyDescent="0.25">
      <c r="A123" s="127"/>
      <c r="B123" s="128"/>
      <c r="C123" s="123"/>
      <c r="D123" s="8" t="s">
        <v>2</v>
      </c>
      <c r="E123" s="23">
        <f t="shared" ref="E123" si="58">E83</f>
        <v>4.3</v>
      </c>
      <c r="F123" s="51">
        <f t="shared" ref="F123:G123" si="59">F83</f>
        <v>4.3</v>
      </c>
      <c r="G123" s="51">
        <f t="shared" si="59"/>
        <v>0</v>
      </c>
      <c r="H123" s="45">
        <f t="shared" si="50"/>
        <v>-4.3</v>
      </c>
      <c r="I123" s="15">
        <f t="shared" si="48"/>
        <v>0</v>
      </c>
      <c r="J123" s="83"/>
    </row>
    <row r="124" spans="1:10" s="19" customFormat="1" ht="39.75" customHeight="1" x14ac:dyDescent="0.25">
      <c r="A124" s="127"/>
      <c r="B124" s="128"/>
      <c r="C124" s="123"/>
      <c r="D124" s="8" t="s">
        <v>3</v>
      </c>
      <c r="E124" s="20">
        <v>0</v>
      </c>
      <c r="F124" s="52">
        <v>0</v>
      </c>
      <c r="G124" s="52">
        <v>0</v>
      </c>
      <c r="H124" s="45">
        <f t="shared" si="50"/>
        <v>0</v>
      </c>
      <c r="I124" s="15" t="e">
        <f t="shared" si="48"/>
        <v>#DIV/0!</v>
      </c>
      <c r="J124" s="83"/>
    </row>
    <row r="125" spans="1:10" s="19" customFormat="1" ht="48.75" customHeight="1" x14ac:dyDescent="0.25">
      <c r="A125" s="129"/>
      <c r="B125" s="130"/>
      <c r="C125" s="124"/>
      <c r="D125" s="8" t="s">
        <v>10</v>
      </c>
      <c r="E125" s="20">
        <v>0</v>
      </c>
      <c r="F125" s="52">
        <v>0</v>
      </c>
      <c r="G125" s="52">
        <v>0</v>
      </c>
      <c r="H125" s="45">
        <f t="shared" si="50"/>
        <v>0</v>
      </c>
      <c r="I125" s="15" t="e">
        <f t="shared" si="48"/>
        <v>#DIV/0!</v>
      </c>
      <c r="J125" s="84"/>
    </row>
    <row r="126" spans="1:10" ht="15" customHeight="1" x14ac:dyDescent="0.25">
      <c r="C126" s="9"/>
      <c r="E126" s="4"/>
    </row>
    <row r="127" spans="1:10" x14ac:dyDescent="0.25">
      <c r="E127" s="4"/>
    </row>
    <row r="128" spans="1:10" s="26" customFormat="1" ht="30" customHeight="1" x14ac:dyDescent="0.3">
      <c r="A128" s="120" t="s">
        <v>53</v>
      </c>
      <c r="B128" s="120"/>
      <c r="C128" s="30" t="s">
        <v>54</v>
      </c>
      <c r="D128" s="31"/>
      <c r="E128" s="32"/>
      <c r="F128" s="55" t="s">
        <v>55</v>
      </c>
      <c r="G128" s="53"/>
      <c r="H128" s="46"/>
      <c r="I128" s="28"/>
      <c r="J128" s="39" t="s">
        <v>56</v>
      </c>
    </row>
    <row r="129" spans="1:10" s="29" customFormat="1" ht="15.75" x14ac:dyDescent="0.25">
      <c r="A129" s="111" t="s">
        <v>62</v>
      </c>
      <c r="B129" s="111"/>
      <c r="C129" s="111"/>
      <c r="D129" s="111"/>
      <c r="E129" s="111"/>
      <c r="F129" s="111"/>
      <c r="G129" s="111"/>
      <c r="H129" s="111"/>
      <c r="I129" s="111"/>
      <c r="J129" s="112"/>
    </row>
    <row r="130" spans="1:10" s="27" customFormat="1" ht="22.5" customHeight="1" x14ac:dyDescent="0.25">
      <c r="A130" s="33" t="s">
        <v>57</v>
      </c>
      <c r="B130" s="33"/>
      <c r="C130" s="33"/>
      <c r="D130" s="33"/>
      <c r="E130" s="33"/>
      <c r="F130" s="56"/>
      <c r="G130" s="54"/>
      <c r="H130" s="47"/>
      <c r="I130" s="33"/>
    </row>
    <row r="131" spans="1:10" s="26" customFormat="1" ht="50.25" customHeight="1" x14ac:dyDescent="0.3">
      <c r="A131" s="120" t="s">
        <v>58</v>
      </c>
      <c r="B131" s="120"/>
      <c r="C131" s="34" t="s">
        <v>81</v>
      </c>
      <c r="D131" s="35"/>
      <c r="E131" s="32"/>
      <c r="F131" s="57" t="s">
        <v>59</v>
      </c>
      <c r="G131" s="53"/>
      <c r="H131" s="46"/>
      <c r="I131" s="28"/>
      <c r="J131" s="39" t="s">
        <v>60</v>
      </c>
    </row>
    <row r="132" spans="1:10" s="29" customFormat="1" ht="15.75" x14ac:dyDescent="0.25">
      <c r="A132" s="111" t="s">
        <v>63</v>
      </c>
      <c r="B132" s="111"/>
      <c r="C132" s="111"/>
      <c r="D132" s="111"/>
      <c r="E132" s="111"/>
      <c r="F132" s="111"/>
      <c r="G132" s="111"/>
      <c r="H132" s="111"/>
      <c r="I132" s="111"/>
      <c r="J132" s="112"/>
    </row>
    <row r="133" spans="1:10" s="26" customFormat="1" ht="18.75" x14ac:dyDescent="0.3">
      <c r="A133" s="33" t="s">
        <v>61</v>
      </c>
      <c r="B133" s="32"/>
      <c r="C133" s="32"/>
      <c r="D133" s="36"/>
      <c r="E133" s="32"/>
      <c r="F133" s="58"/>
      <c r="G133" s="53"/>
      <c r="H133" s="48"/>
      <c r="I133" s="32"/>
    </row>
    <row r="134" spans="1:10" s="26" customFormat="1" ht="18.75" x14ac:dyDescent="0.3">
      <c r="A134" s="37" t="s">
        <v>88</v>
      </c>
      <c r="B134" s="32"/>
      <c r="C134" s="32"/>
      <c r="D134" s="38"/>
      <c r="E134" s="32"/>
      <c r="F134" s="58"/>
      <c r="G134" s="53"/>
      <c r="H134" s="48"/>
      <c r="I134" s="32"/>
    </row>
  </sheetData>
  <mergeCells count="96">
    <mergeCell ref="C61:C65"/>
    <mergeCell ref="A66:A70"/>
    <mergeCell ref="J111:J115"/>
    <mergeCell ref="J91:J95"/>
    <mergeCell ref="A101:C105"/>
    <mergeCell ref="A96:C100"/>
    <mergeCell ref="A81:A85"/>
    <mergeCell ref="B81:B85"/>
    <mergeCell ref="C81:C85"/>
    <mergeCell ref="A86:C90"/>
    <mergeCell ref="C66:C70"/>
    <mergeCell ref="B76:B80"/>
    <mergeCell ref="A128:B128"/>
    <mergeCell ref="A131:B131"/>
    <mergeCell ref="J121:J125"/>
    <mergeCell ref="A129:J129"/>
    <mergeCell ref="C76:C80"/>
    <mergeCell ref="J116:J120"/>
    <mergeCell ref="J96:J100"/>
    <mergeCell ref="A91:C95"/>
    <mergeCell ref="C121:C125"/>
    <mergeCell ref="A121:B125"/>
    <mergeCell ref="A71:A75"/>
    <mergeCell ref="A61:A65"/>
    <mergeCell ref="B61:B65"/>
    <mergeCell ref="A132:J132"/>
    <mergeCell ref="A1:J1"/>
    <mergeCell ref="A2:J2"/>
    <mergeCell ref="A3:J3"/>
    <mergeCell ref="B5:C5"/>
    <mergeCell ref="B4:C4"/>
    <mergeCell ref="B6:D6"/>
    <mergeCell ref="B7:C7"/>
    <mergeCell ref="J101:J105"/>
    <mergeCell ref="J106:J110"/>
    <mergeCell ref="B71:B75"/>
    <mergeCell ref="C71:C75"/>
    <mergeCell ref="A76:A80"/>
    <mergeCell ref="A34:J34"/>
    <mergeCell ref="A14:A18"/>
    <mergeCell ref="B14:B18"/>
    <mergeCell ref="C14:C18"/>
    <mergeCell ref="J14:J18"/>
    <mergeCell ref="J19:J23"/>
    <mergeCell ref="A29:C33"/>
    <mergeCell ref="A19:A23"/>
    <mergeCell ref="B19:B23"/>
    <mergeCell ref="C19:C23"/>
    <mergeCell ref="G9:G11"/>
    <mergeCell ref="A8:J8"/>
    <mergeCell ref="H9:I9"/>
    <mergeCell ref="J9:J11"/>
    <mergeCell ref="J29:J33"/>
    <mergeCell ref="D9:D11"/>
    <mergeCell ref="C9:C11"/>
    <mergeCell ref="B9:B11"/>
    <mergeCell ref="A9:A11"/>
    <mergeCell ref="F9:F11"/>
    <mergeCell ref="E9:E11"/>
    <mergeCell ref="B24:B28"/>
    <mergeCell ref="A24:A28"/>
    <mergeCell ref="C24:C28"/>
    <mergeCell ref="J24:J28"/>
    <mergeCell ref="A13:J13"/>
    <mergeCell ref="J35:J39"/>
    <mergeCell ref="J40:J44"/>
    <mergeCell ref="J81:J85"/>
    <mergeCell ref="J86:J90"/>
    <mergeCell ref="J55:J59"/>
    <mergeCell ref="J61:J65"/>
    <mergeCell ref="J66:J70"/>
    <mergeCell ref="J71:J75"/>
    <mergeCell ref="J45:J49"/>
    <mergeCell ref="J50:J54"/>
    <mergeCell ref="A60:J60"/>
    <mergeCell ref="J76:J80"/>
    <mergeCell ref="A40:A44"/>
    <mergeCell ref="B40:B44"/>
    <mergeCell ref="C40:C44"/>
    <mergeCell ref="A55:C59"/>
    <mergeCell ref="A35:A39"/>
    <mergeCell ref="B35:B39"/>
    <mergeCell ref="C35:C39"/>
    <mergeCell ref="B66:B70"/>
    <mergeCell ref="A116:B120"/>
    <mergeCell ref="C116:C120"/>
    <mergeCell ref="C111:C115"/>
    <mergeCell ref="A111:B115"/>
    <mergeCell ref="C106:C110"/>
    <mergeCell ref="A106:B110"/>
    <mergeCell ref="A45:A49"/>
    <mergeCell ref="B45:B49"/>
    <mergeCell ref="C45:C49"/>
    <mergeCell ref="A50:A54"/>
    <mergeCell ref="B50:B54"/>
    <mergeCell ref="C50:C54"/>
  </mergeCells>
  <pageMargins left="0.7" right="0.7" top="0.75" bottom="0.75" header="0.3" footer="0.3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2020-04-13T06:11:39Z</dcterms:modified>
</cp:coreProperties>
</file>